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ilDemProv" sheetId="1" r:id="rId1"/>
    <sheet name="BilDemVerc" sheetId="2" r:id="rId2"/>
    <sheet name="BilDemBorg" sheetId="3" r:id="rId3"/>
    <sheet name="IndDemProv" sheetId="4" r:id="rId4"/>
    <sheet name="IndDemVerc" sheetId="5" r:id="rId5"/>
    <sheet name="IndDemBorg" sheetId="6" r:id="rId6"/>
  </sheets>
  <definedNames>
    <definedName name="_xlnm.Print_Titles" localSheetId="2">'BilDemBorg'!$7:$8</definedName>
    <definedName name="_xlnm.Print_Titles" localSheetId="1">'BilDemVerc'!$7:$8</definedName>
    <definedName name="_xlnm.Print_Titles" localSheetId="5">'IndDemBorg'!$7:$10</definedName>
    <definedName name="_xlnm.Print_Titles" localSheetId="4">'IndDemVerc'!$7:$10</definedName>
  </definedNames>
  <calcPr fullCalcOnLoad="1"/>
</workbook>
</file>

<file path=xl/sharedStrings.xml><?xml version="1.0" encoding="utf-8"?>
<sst xmlns="http://schemas.openxmlformats.org/spreadsheetml/2006/main" count="278" uniqueCount="118">
  <si>
    <t>Provincia di Vercelli</t>
  </si>
  <si>
    <t>ALBANO VERCELLESE</t>
  </si>
  <si>
    <t>ALICE CASTELLO</t>
  </si>
  <si>
    <t>ARBORIO</t>
  </si>
  <si>
    <t>ASIGLIANO VERCELLESE</t>
  </si>
  <si>
    <t>BALOCCO</t>
  </si>
  <si>
    <t>BIANZE'</t>
  </si>
  <si>
    <t>BORGO D'ALE</t>
  </si>
  <si>
    <t>BORGO VERCELLI</t>
  </si>
  <si>
    <t>BURONZO</t>
  </si>
  <si>
    <t>CARESANA</t>
  </si>
  <si>
    <t>CARESANABLOT</t>
  </si>
  <si>
    <t>CARISIO</t>
  </si>
  <si>
    <t>CASANOVA ELVO</t>
  </si>
  <si>
    <t>CIGLIANO</t>
  </si>
  <si>
    <t>COLLOBIANO</t>
  </si>
  <si>
    <t>COSTANZANA</t>
  </si>
  <si>
    <t>CRESCENTINO</t>
  </si>
  <si>
    <t>CROVA</t>
  </si>
  <si>
    <t>DESANA</t>
  </si>
  <si>
    <t>FONTANETTO PO</t>
  </si>
  <si>
    <t>FORMIGLIANA</t>
  </si>
  <si>
    <t>GHISLARENGO</t>
  </si>
  <si>
    <t>GREGGIO</t>
  </si>
  <si>
    <t>LAMPORO</t>
  </si>
  <si>
    <t>LENTA</t>
  </si>
  <si>
    <t>LIGNANA</t>
  </si>
  <si>
    <t>LIVORNO FERRARIS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</si>
  <si>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</si>
  <si>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</si>
  <si>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</si>
  <si>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</si>
  <si>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</si>
  <si>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</si>
  <si>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</si>
  <si>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PRAROLO</t>
  </si>
  <si>
    <t>QUINTO VERCELLESE</t>
  </si>
  <si>
    <t>RIVE</t>
  </si>
  <si>
    <t>ROASIO</t>
  </si>
  <si>
    <t>RONSECCO</t>
  </si>
  <si>
    <t>ROVASENDA</t>
  </si>
  <si>
    <t>SALASCO</t>
  </si>
  <si>
    <t>SALI VERCELLESE</t>
  </si>
  <si>
    <t>SALUGGIA</t>
  </si>
  <si>
    <t>SAN GERMANO VERCELLESE</t>
  </si>
  <si>
    <t>SAN GIACOMO VERCELLESE</t>
  </si>
  <si>
    <t>SANTHIA'</t>
  </si>
  <si>
    <t>STROPPIANA</t>
  </si>
  <si>
    <t>TRICERRO</t>
  </si>
  <si>
    <t>TRINO</t>
  </si>
  <si>
    <t>TRONZANO VERCELLESE</t>
  </si>
  <si>
    <t>VERCELLI</t>
  </si>
  <si>
    <t>VILLARBOIT</t>
  </si>
  <si>
    <t>VILLATA</t>
  </si>
  <si>
    <t>Popolazione residente</t>
  </si>
  <si>
    <t>Area di Vercelli</t>
  </si>
  <si>
    <t>Comune</t>
  </si>
  <si>
    <t>Saldo totale assoluto</t>
  </si>
  <si>
    <t>Saldo totale in %</t>
  </si>
  <si>
    <t>Saldo naturale</t>
  </si>
  <si>
    <t>Saldo naturale in %</t>
  </si>
  <si>
    <t>Saldo migratorio</t>
  </si>
  <si>
    <t>Saldo migratorio in %</t>
  </si>
  <si>
    <t>ALAGNA VALSESIA</t>
  </si>
  <si>
    <t>BALMUCCIA</t>
  </si>
  <si>
    <t>BOCCIOLETO</t>
  </si>
  <si>
    <t>BORGOSESIA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</si>
  <si>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</si>
  <si>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</si>
  <si>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</si>
  <si>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</si>
  <si>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</si>
  <si>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</si>
  <si>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</si>
  <si>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</si>
  <si>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GATTINARA</t>
  </si>
  <si>
    <t>GUARDABOSONE</t>
  </si>
  <si>
    <t>LOZZOLO</t>
  </si>
  <si>
    <t>MOLLIA</t>
  </si>
  <si>
    <t>PILA</t>
  </si>
  <si>
    <t>PIODE</t>
  </si>
  <si>
    <t>POSTUA</t>
  </si>
  <si>
    <t>QUARONA</t>
  </si>
  <si>
    <t>RASSA</t>
  </si>
  <si>
    <t>RIMA SAN GIUSEPPE</t>
  </si>
  <si>
    <t>RIMASCO</t>
  </si>
  <si>
    <t>RIMELLA</t>
  </si>
  <si>
    <t>RIVA VALDOBBIA</t>
  </si>
  <si>
    <t>ROSSA</t>
  </si>
  <si>
    <t>SABBIA</t>
  </si>
  <si>
    <t>SCOPA</t>
  </si>
  <si>
    <t>SCOPELLO</t>
  </si>
  <si>
    <t>SERRAVALLE SESIA</t>
  </si>
  <si>
    <t>VALDUGGIA</t>
  </si>
  <si>
    <t>VARALLO</t>
  </si>
  <si>
    <t>VOCCA</t>
  </si>
  <si>
    <t>TOTALE</t>
  </si>
  <si>
    <t>PROVINCIA DI VERCELLI</t>
  </si>
  <si>
    <t>Area di Borgosesia</t>
  </si>
  <si>
    <t>Tasso di natalità</t>
  </si>
  <si>
    <t>n</t>
  </si>
  <si>
    <t>(per 1000)</t>
  </si>
  <si>
    <t>Tasso di mortalità</t>
  </si>
  <si>
    <t>m</t>
  </si>
  <si>
    <t>Tasso di immigratorietà</t>
  </si>
  <si>
    <t>i</t>
  </si>
  <si>
    <t>Tasso di emigratorietà</t>
  </si>
  <si>
    <t>e</t>
  </si>
  <si>
    <t>Popolazione residente 2003</t>
  </si>
  <si>
    <t>Nati 2003</t>
  </si>
  <si>
    <t>Morti 2003</t>
  </si>
  <si>
    <t>BILANCIO DEMOGRAFICO 2004</t>
  </si>
  <si>
    <t>Popolazione residente 2004</t>
  </si>
  <si>
    <t>Nati 2004</t>
  </si>
  <si>
    <t>Morti 2004</t>
  </si>
  <si>
    <t>Trasferiti dall'esterno 2004</t>
  </si>
  <si>
    <t>Trasferiti all'esterno 2004</t>
  </si>
  <si>
    <t>INDICATORI DEMOGRAFICI 2004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</si>
</sst>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00"/>
    <numFmt numFmtId="173" formatCode="_-* #,##0.0_-;\-* #,##0.0_-;_-* &quot;-&quot;_-;_-@_-"/>
    <numFmt numFmtId="174" formatCode="_-* #,##0.00_-;\-* #,##0.00_-;_-* &quot;-&quot;_-;_-@_-"/>
    <numFmt numFmtId="175" formatCode="0.0000000"/>
    <numFmt numFmtId="176" formatCode="0.000000"/>
    <numFmt numFmtId="177" formatCode="0.00000"/>
    <numFmt numFmtId="178" formatCode="0.00000000"/>
    <numFmt numFmtId="179" formatCode="#,##0_ ;\-#,##0\ "/>
  </numFmts>
  <fonts count="9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16" applyAlignment="1">
      <alignment/>
    </xf>
    <xf numFmtId="4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0" fillId="0" borderId="0" xfId="16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16" applyNumberFormat="1" applyFont="1" applyAlignment="1">
      <alignment/>
    </xf>
    <xf numFmtId="3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3" max="3" width="9.7109375" style="0" customWidth="1"/>
    <col min="4" max="9" width="7.7109375" style="0" customWidth="1"/>
    <col min="10" max="11" width="8.7109375" style="0" customWidth="1"/>
    <col min="12" max="13" width="7.7109375" style="0" customWidth="1"/>
  </cols>
  <sheetData>
    <row r="1" ht="18.75">
      <c r="A1" s="3" t="s">
        <v>54</v>
      </c>
    </row>
    <row r="2" ht="18.75">
      <c r="A2" s="3" t="s">
        <v>111</v>
      </c>
    </row>
    <row r="3" ht="6" customHeight="1"/>
    <row r="4" ht="18.75">
      <c r="A4" s="3" t="s">
        <v>0</v>
      </c>
    </row>
    <row r="7" spans="1:13" ht="33.75">
      <c r="A7" s="1"/>
      <c r="B7" s="13" t="s">
        <v>112</v>
      </c>
      <c r="C7" s="14" t="s">
        <v>108</v>
      </c>
      <c r="D7" s="13" t="s">
        <v>57</v>
      </c>
      <c r="E7" s="13" t="s">
        <v>58</v>
      </c>
      <c r="F7" s="13" t="s">
        <v>109</v>
      </c>
      <c r="G7" s="13" t="s">
        <v>110</v>
      </c>
      <c r="H7" s="13" t="s">
        <v>59</v>
      </c>
      <c r="I7" s="13" t="s">
        <v>60</v>
      </c>
      <c r="J7" s="13" t="s">
        <v>115</v>
      </c>
      <c r="K7" s="13" t="s">
        <v>116</v>
      </c>
      <c r="L7" s="13" t="s">
        <v>61</v>
      </c>
      <c r="M7" s="13" t="s">
        <v>62</v>
      </c>
    </row>
    <row r="10" spans="1:13" ht="12.75">
      <c r="A10" t="s">
        <v>55</v>
      </c>
      <c r="B10" s="26">
        <f>BilDemVerc!B63</f>
        <v>128909</v>
      </c>
      <c r="C10" s="28">
        <f>BilDemVerc!C63</f>
        <v>128549</v>
      </c>
      <c r="D10" s="11">
        <f>B10-C10</f>
        <v>360</v>
      </c>
      <c r="E10" s="8">
        <f>(B10-C10)/B10*100</f>
        <v>0.27926676958164287</v>
      </c>
      <c r="F10" s="26">
        <f>BilDemVerc!F63</f>
        <v>1013</v>
      </c>
      <c r="G10" s="26">
        <f>BilDemVerc!G63</f>
        <v>1598</v>
      </c>
      <c r="H10" s="11">
        <f>F10-G10</f>
        <v>-585</v>
      </c>
      <c r="I10" s="8">
        <f>(F10-G10)/C10*100</f>
        <v>-0.4550793860706812</v>
      </c>
      <c r="J10" s="26">
        <f>BilDemVerc!J63</f>
        <v>4998</v>
      </c>
      <c r="K10" s="26">
        <f>BilDemVerc!K63</f>
        <v>4053</v>
      </c>
      <c r="L10" s="26">
        <f>J10-K10</f>
        <v>945</v>
      </c>
      <c r="M10" s="12">
        <f>(J10-K10)/C10*100</f>
        <v>0.7351282390372543</v>
      </c>
    </row>
    <row r="11" spans="2:13" ht="12.75">
      <c r="B11" s="26"/>
      <c r="C11" s="28"/>
      <c r="D11" s="11"/>
      <c r="E11" s="8"/>
      <c r="F11" s="26"/>
      <c r="G11" s="26"/>
      <c r="H11" s="11"/>
      <c r="I11" s="8"/>
      <c r="J11" s="26"/>
      <c r="K11" s="26"/>
      <c r="L11" s="26"/>
      <c r="M11" s="12"/>
    </row>
    <row r="12" spans="1:13" ht="12.75">
      <c r="A12" t="s">
        <v>98</v>
      </c>
      <c r="B12" s="26">
        <f>BilDemBorg!B43</f>
        <v>48371</v>
      </c>
      <c r="C12" s="28">
        <f>BilDemBorg!C43</f>
        <v>48500</v>
      </c>
      <c r="D12" s="11">
        <f>B12-C12</f>
        <v>-129</v>
      </c>
      <c r="E12" s="8">
        <f>(B12-C12)/B12*100</f>
        <v>-0.26668871844700337</v>
      </c>
      <c r="F12" s="26">
        <f>BilDemBorg!F43</f>
        <v>376</v>
      </c>
      <c r="G12" s="26">
        <f>BilDemBorg!G43</f>
        <v>620</v>
      </c>
      <c r="H12" s="11">
        <f>F12-G12</f>
        <v>-244</v>
      </c>
      <c r="I12" s="8">
        <f>(F12-G12)/C12*100</f>
        <v>-0.5030927835051546</v>
      </c>
      <c r="J12" s="26">
        <f>BilDemBorg!J43</f>
        <v>1532</v>
      </c>
      <c r="K12" s="26">
        <f>BilDemBorg!K43</f>
        <v>1417</v>
      </c>
      <c r="L12" s="26">
        <f>J12-K12</f>
        <v>115</v>
      </c>
      <c r="M12" s="12">
        <f>(J12-K12)/C12*100</f>
        <v>0.2371134020618557</v>
      </c>
    </row>
    <row r="13" spans="2:13" ht="12.75">
      <c r="B13" s="26"/>
      <c r="C13" s="28"/>
      <c r="D13" s="11"/>
      <c r="E13" s="8"/>
      <c r="F13" s="26"/>
      <c r="G13" s="26"/>
      <c r="H13" s="11"/>
      <c r="I13" s="8"/>
      <c r="J13" s="26"/>
      <c r="K13" s="26"/>
      <c r="L13" s="26"/>
      <c r="M13" s="12"/>
    </row>
    <row r="14" spans="2:13" ht="12.75">
      <c r="B14" s="26"/>
      <c r="C14" s="28"/>
      <c r="D14" s="11"/>
      <c r="E14" s="8"/>
      <c r="F14" s="26"/>
      <c r="G14" s="26"/>
      <c r="H14" s="11"/>
      <c r="I14" s="8"/>
      <c r="J14" s="26"/>
      <c r="K14" s="26"/>
      <c r="L14" s="26"/>
      <c r="M14" s="12"/>
    </row>
    <row r="15" spans="1:13" ht="12.75">
      <c r="A15" s="5" t="s">
        <v>96</v>
      </c>
      <c r="B15" s="26"/>
      <c r="C15" s="28"/>
      <c r="D15" s="11"/>
      <c r="E15" s="8"/>
      <c r="F15" s="26"/>
      <c r="G15" s="26"/>
      <c r="H15" s="11"/>
      <c r="I15" s="8"/>
      <c r="J15" s="26"/>
      <c r="K15" s="26"/>
      <c r="L15" s="26"/>
      <c r="M15" s="12"/>
    </row>
    <row r="16" spans="1:13" ht="12.75">
      <c r="A16" s="4" t="s">
        <v>97</v>
      </c>
      <c r="B16" s="26">
        <f>SUM(B10:B15)</f>
        <v>177280</v>
      </c>
      <c r="C16" s="28">
        <f>SUM(C10:C15)</f>
        <v>177049</v>
      </c>
      <c r="D16" s="11">
        <f>SUM(D10:D15)</f>
        <v>231</v>
      </c>
      <c r="E16" s="8">
        <f>(B16-C16)/B16*100</f>
        <v>0.13030234657039713</v>
      </c>
      <c r="F16" s="26">
        <f>SUM(F10:F15)</f>
        <v>1389</v>
      </c>
      <c r="G16" s="26">
        <f>SUM(G10:G15)</f>
        <v>2218</v>
      </c>
      <c r="H16" s="11">
        <f>F16-G16</f>
        <v>-829</v>
      </c>
      <c r="I16" s="8">
        <f>(F16-G16)/C16*100</f>
        <v>-0.46823195838440207</v>
      </c>
      <c r="J16" s="26">
        <f>SUM(J10:J15)</f>
        <v>6530</v>
      </c>
      <c r="K16" s="26">
        <f>SUM(K10:K15)</f>
        <v>5470</v>
      </c>
      <c r="L16" s="26">
        <f>J16-K16</f>
        <v>1060</v>
      </c>
      <c r="M16" s="12">
        <f>(J16-K16)/C16*100</f>
        <v>0.5987043134951341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3" max="3" width="9.7109375" style="0" customWidth="1"/>
    <col min="4" max="9" width="7.7109375" style="0" customWidth="1"/>
    <col min="10" max="11" width="8.7109375" style="0" customWidth="1"/>
    <col min="12" max="13" width="7.7109375" style="0" customWidth="1"/>
  </cols>
  <sheetData>
    <row r="1" ht="18.75">
      <c r="A1" s="3" t="s">
        <v>54</v>
      </c>
    </row>
    <row r="2" ht="18.75">
      <c r="A2" s="3" t="s">
        <v>111</v>
      </c>
    </row>
    <row r="3" ht="6" customHeight="1"/>
    <row r="4" ht="18.75">
      <c r="A4" s="3" t="s">
        <v>55</v>
      </c>
    </row>
    <row r="7" spans="1:13" ht="33.75">
      <c r="A7" s="15" t="s">
        <v>56</v>
      </c>
      <c r="B7" s="13" t="s">
        <v>112</v>
      </c>
      <c r="C7" s="14" t="s">
        <v>108</v>
      </c>
      <c r="D7" s="13" t="s">
        <v>57</v>
      </c>
      <c r="E7" s="13" t="s">
        <v>58</v>
      </c>
      <c r="F7" s="13" t="s">
        <v>113</v>
      </c>
      <c r="G7" s="13" t="s">
        <v>114</v>
      </c>
      <c r="H7" s="13" t="s">
        <v>59</v>
      </c>
      <c r="I7" s="13" t="s">
        <v>60</v>
      </c>
      <c r="J7" s="13" t="s">
        <v>115</v>
      </c>
      <c r="K7" s="13" t="s">
        <v>116</v>
      </c>
      <c r="L7" s="13" t="s">
        <v>61</v>
      </c>
      <c r="M7" s="13" t="s">
        <v>62</v>
      </c>
    </row>
    <row r="9" spans="1:13" ht="12.75">
      <c r="A9" t="s">
        <v>1</v>
      </c>
      <c r="B9" s="27">
        <v>330</v>
      </c>
      <c r="C9" s="29">
        <v>341</v>
      </c>
      <c r="D9">
        <f aca="true" t="shared" si="0" ref="D9:D53">B9-C9</f>
        <v>-11</v>
      </c>
      <c r="E9" s="9">
        <f aca="true" t="shared" si="1" ref="E9:E53">(B9-C9)/C9*100</f>
        <v>-3.225806451612903</v>
      </c>
      <c r="F9" s="25">
        <v>2</v>
      </c>
      <c r="G9" s="25">
        <v>7</v>
      </c>
      <c r="H9">
        <f>F9-G9</f>
        <v>-5</v>
      </c>
      <c r="I9" s="8">
        <f>(F9-G9)/C9*100</f>
        <v>-1.466275659824047</v>
      </c>
      <c r="J9" s="30">
        <v>16</v>
      </c>
      <c r="K9" s="30">
        <v>22</v>
      </c>
      <c r="L9">
        <f>J9-K9</f>
        <v>-6</v>
      </c>
      <c r="M9" s="8">
        <f>(J9-K9)/C9*100</f>
        <v>-1.7595307917888565</v>
      </c>
    </row>
    <row r="10" spans="1:13" ht="12.75">
      <c r="A10" t="s">
        <v>2</v>
      </c>
      <c r="B10" s="27">
        <v>2602</v>
      </c>
      <c r="C10" s="29">
        <v>2597</v>
      </c>
      <c r="D10">
        <f t="shared" si="0"/>
        <v>5</v>
      </c>
      <c r="E10" s="9">
        <f t="shared" si="1"/>
        <v>0.19252984212552945</v>
      </c>
      <c r="F10" s="25">
        <v>23</v>
      </c>
      <c r="G10" s="25">
        <v>32</v>
      </c>
      <c r="H10">
        <f aca="true" t="shared" si="2" ref="H10:H63">F10-G10</f>
        <v>-9</v>
      </c>
      <c r="I10" s="8">
        <f aca="true" t="shared" si="3" ref="I10:I63">(F10-G10)/C10*100</f>
        <v>-0.346553715825953</v>
      </c>
      <c r="J10" s="30">
        <v>82</v>
      </c>
      <c r="K10" s="30">
        <v>68</v>
      </c>
      <c r="L10">
        <f aca="true" t="shared" si="4" ref="L10:L63">J10-K10</f>
        <v>14</v>
      </c>
      <c r="M10" s="8">
        <f aca="true" t="shared" si="5" ref="M10:M63">(J10-K10)/C10*100</f>
        <v>0.5390835579514826</v>
      </c>
    </row>
    <row r="11" spans="1:13" ht="12.75">
      <c r="A11" t="s">
        <v>3</v>
      </c>
      <c r="B11" s="27">
        <v>1035</v>
      </c>
      <c r="C11" s="29">
        <v>1040</v>
      </c>
      <c r="D11">
        <f t="shared" si="0"/>
        <v>-5</v>
      </c>
      <c r="E11" s="9">
        <f t="shared" si="1"/>
        <v>-0.4807692307692308</v>
      </c>
      <c r="F11" s="25">
        <v>4</v>
      </c>
      <c r="G11" s="25">
        <v>11</v>
      </c>
      <c r="H11">
        <f t="shared" si="2"/>
        <v>-7</v>
      </c>
      <c r="I11" s="8">
        <f t="shared" si="3"/>
        <v>-0.6730769230769231</v>
      </c>
      <c r="J11" s="30">
        <v>43</v>
      </c>
      <c r="K11" s="30">
        <v>41</v>
      </c>
      <c r="L11">
        <f t="shared" si="4"/>
        <v>2</v>
      </c>
      <c r="M11" s="8">
        <f t="shared" si="5"/>
        <v>0.19230769230769232</v>
      </c>
    </row>
    <row r="12" spans="1:13" ht="12.75">
      <c r="A12" t="s">
        <v>4</v>
      </c>
      <c r="B12" s="27">
        <v>1374</v>
      </c>
      <c r="C12" s="29">
        <v>1405</v>
      </c>
      <c r="D12">
        <f t="shared" si="0"/>
        <v>-31</v>
      </c>
      <c r="E12" s="9">
        <f t="shared" si="1"/>
        <v>-2.206405693950178</v>
      </c>
      <c r="F12" s="25">
        <v>6</v>
      </c>
      <c r="G12" s="25">
        <v>19</v>
      </c>
      <c r="H12">
        <f t="shared" si="2"/>
        <v>-13</v>
      </c>
      <c r="I12" s="8">
        <f t="shared" si="3"/>
        <v>-0.9252669039145907</v>
      </c>
      <c r="J12" s="30">
        <v>54</v>
      </c>
      <c r="K12" s="30">
        <v>72</v>
      </c>
      <c r="L12">
        <f t="shared" si="4"/>
        <v>-18</v>
      </c>
      <c r="M12" s="8">
        <f t="shared" si="5"/>
        <v>-1.2811387900355873</v>
      </c>
    </row>
    <row r="13" spans="1:13" ht="12.75">
      <c r="A13" t="s">
        <v>5</v>
      </c>
      <c r="B13" s="27">
        <v>273</v>
      </c>
      <c r="C13" s="29">
        <v>274</v>
      </c>
      <c r="D13">
        <f t="shared" si="0"/>
        <v>-1</v>
      </c>
      <c r="E13" s="9">
        <f t="shared" si="1"/>
        <v>-0.36496350364963503</v>
      </c>
      <c r="F13" s="25">
        <v>1</v>
      </c>
      <c r="G13" s="25">
        <v>3</v>
      </c>
      <c r="H13">
        <f t="shared" si="2"/>
        <v>-2</v>
      </c>
      <c r="I13" s="8">
        <f t="shared" si="3"/>
        <v>-0.7299270072992701</v>
      </c>
      <c r="J13" s="30">
        <v>14</v>
      </c>
      <c r="K13" s="30">
        <v>13</v>
      </c>
      <c r="L13">
        <f t="shared" si="4"/>
        <v>1</v>
      </c>
      <c r="M13" s="8">
        <f t="shared" si="5"/>
        <v>0.36496350364963503</v>
      </c>
    </row>
    <row r="14" spans="1:13" ht="12.75">
      <c r="A14" t="s">
        <v>6</v>
      </c>
      <c r="B14" s="27">
        <v>2043</v>
      </c>
      <c r="C14" s="29">
        <v>2030</v>
      </c>
      <c r="D14">
        <f t="shared" si="0"/>
        <v>13</v>
      </c>
      <c r="E14" s="9">
        <f t="shared" si="1"/>
        <v>0.6403940886699507</v>
      </c>
      <c r="F14" s="25">
        <v>14</v>
      </c>
      <c r="G14" s="25">
        <v>29</v>
      </c>
      <c r="H14">
        <f t="shared" si="2"/>
        <v>-15</v>
      </c>
      <c r="I14" s="8">
        <f t="shared" si="3"/>
        <v>-0.7389162561576355</v>
      </c>
      <c r="J14" s="30">
        <v>84</v>
      </c>
      <c r="K14" s="30">
        <v>56</v>
      </c>
      <c r="L14">
        <f t="shared" si="4"/>
        <v>28</v>
      </c>
      <c r="M14" s="8">
        <f t="shared" si="5"/>
        <v>1.3793103448275863</v>
      </c>
    </row>
    <row r="15" spans="1:13" ht="12.75">
      <c r="A15" t="s">
        <v>7</v>
      </c>
      <c r="B15" s="27">
        <v>2629</v>
      </c>
      <c r="C15" s="29">
        <v>2620</v>
      </c>
      <c r="D15">
        <f t="shared" si="0"/>
        <v>9</v>
      </c>
      <c r="E15" s="9">
        <f t="shared" si="1"/>
        <v>0.3435114503816794</v>
      </c>
      <c r="F15" s="25">
        <v>19</v>
      </c>
      <c r="G15" s="25">
        <v>40</v>
      </c>
      <c r="H15">
        <f t="shared" si="2"/>
        <v>-21</v>
      </c>
      <c r="I15" s="8">
        <f t="shared" si="3"/>
        <v>-0.8015267175572519</v>
      </c>
      <c r="J15" s="30">
        <v>101</v>
      </c>
      <c r="K15" s="30">
        <v>71</v>
      </c>
      <c r="L15">
        <f t="shared" si="4"/>
        <v>30</v>
      </c>
      <c r="M15" s="8">
        <f t="shared" si="5"/>
        <v>1.1450381679389312</v>
      </c>
    </row>
    <row r="16" spans="1:13" ht="12.75">
      <c r="A16" t="s">
        <v>8</v>
      </c>
      <c r="B16" s="27">
        <v>2173</v>
      </c>
      <c r="C16" s="29">
        <v>2143</v>
      </c>
      <c r="D16">
        <f t="shared" si="0"/>
        <v>30</v>
      </c>
      <c r="E16" s="9">
        <f t="shared" si="1"/>
        <v>1.3999066728884741</v>
      </c>
      <c r="F16" s="25">
        <v>18</v>
      </c>
      <c r="G16" s="25">
        <v>29</v>
      </c>
      <c r="H16">
        <f t="shared" si="2"/>
        <v>-11</v>
      </c>
      <c r="I16" s="8">
        <f t="shared" si="3"/>
        <v>-0.5132991133924405</v>
      </c>
      <c r="J16" s="30">
        <v>109</v>
      </c>
      <c r="K16" s="30">
        <v>68</v>
      </c>
      <c r="L16">
        <f t="shared" si="4"/>
        <v>41</v>
      </c>
      <c r="M16" s="8">
        <f t="shared" si="5"/>
        <v>1.9132057862809144</v>
      </c>
    </row>
    <row r="17" spans="1:13" ht="12.75">
      <c r="A17" t="s">
        <v>9</v>
      </c>
      <c r="B17" s="27">
        <v>967</v>
      </c>
      <c r="C17" s="29">
        <v>961</v>
      </c>
      <c r="D17">
        <f t="shared" si="0"/>
        <v>6</v>
      </c>
      <c r="E17" s="9">
        <f t="shared" si="1"/>
        <v>0.6243496357960457</v>
      </c>
      <c r="F17" s="25">
        <v>8</v>
      </c>
      <c r="G17" s="25">
        <v>15</v>
      </c>
      <c r="H17">
        <f t="shared" si="2"/>
        <v>-7</v>
      </c>
      <c r="I17" s="8">
        <f t="shared" si="3"/>
        <v>-0.72840790842872</v>
      </c>
      <c r="J17" s="30">
        <v>36</v>
      </c>
      <c r="K17" s="30">
        <v>23</v>
      </c>
      <c r="L17">
        <f t="shared" si="4"/>
        <v>13</v>
      </c>
      <c r="M17" s="8">
        <f t="shared" si="5"/>
        <v>1.352757544224766</v>
      </c>
    </row>
    <row r="18" spans="1:13" ht="12.75">
      <c r="A18" t="s">
        <v>10</v>
      </c>
      <c r="B18" s="27">
        <v>1083</v>
      </c>
      <c r="C18" s="29">
        <v>1089</v>
      </c>
      <c r="D18">
        <f t="shared" si="0"/>
        <v>-6</v>
      </c>
      <c r="E18" s="9">
        <f t="shared" si="1"/>
        <v>-0.5509641873278237</v>
      </c>
      <c r="F18" s="25">
        <v>5</v>
      </c>
      <c r="G18" s="25">
        <v>22</v>
      </c>
      <c r="H18">
        <f t="shared" si="2"/>
        <v>-17</v>
      </c>
      <c r="I18" s="8">
        <f t="shared" si="3"/>
        <v>-1.5610651974288337</v>
      </c>
      <c r="J18" s="30">
        <v>57</v>
      </c>
      <c r="K18" s="30">
        <v>46</v>
      </c>
      <c r="L18">
        <f t="shared" si="4"/>
        <v>11</v>
      </c>
      <c r="M18" s="8">
        <f t="shared" si="5"/>
        <v>1.0101010101010102</v>
      </c>
    </row>
    <row r="19" spans="1:13" ht="12.75">
      <c r="A19" t="s">
        <v>11</v>
      </c>
      <c r="B19" s="27">
        <v>1057</v>
      </c>
      <c r="C19" s="29">
        <v>1029</v>
      </c>
      <c r="D19">
        <f t="shared" si="0"/>
        <v>28</v>
      </c>
      <c r="E19" s="9">
        <f t="shared" si="1"/>
        <v>2.7210884353741496</v>
      </c>
      <c r="F19" s="25">
        <v>6</v>
      </c>
      <c r="G19" s="25">
        <v>1</v>
      </c>
      <c r="H19">
        <f t="shared" si="2"/>
        <v>5</v>
      </c>
      <c r="I19" s="8">
        <f t="shared" si="3"/>
        <v>0.4859086491739553</v>
      </c>
      <c r="J19" s="30">
        <v>62</v>
      </c>
      <c r="K19" s="30">
        <v>39</v>
      </c>
      <c r="L19">
        <f t="shared" si="4"/>
        <v>23</v>
      </c>
      <c r="M19" s="8">
        <f t="shared" si="5"/>
        <v>2.2351797862001943</v>
      </c>
    </row>
    <row r="20" spans="1:13" ht="12.75">
      <c r="A20" t="s">
        <v>12</v>
      </c>
      <c r="B20" s="27">
        <v>953</v>
      </c>
      <c r="C20" s="29">
        <v>957</v>
      </c>
      <c r="D20">
        <f t="shared" si="0"/>
        <v>-4</v>
      </c>
      <c r="E20" s="9">
        <f t="shared" si="1"/>
        <v>-0.41797283176593525</v>
      </c>
      <c r="F20" s="25">
        <v>9</v>
      </c>
      <c r="G20" s="25">
        <v>10</v>
      </c>
      <c r="H20">
        <f t="shared" si="2"/>
        <v>-1</v>
      </c>
      <c r="I20" s="8">
        <f t="shared" si="3"/>
        <v>-0.10449320794148381</v>
      </c>
      <c r="J20" s="30">
        <v>40</v>
      </c>
      <c r="K20" s="30">
        <v>43</v>
      </c>
      <c r="L20">
        <f t="shared" si="4"/>
        <v>-3</v>
      </c>
      <c r="M20" s="8">
        <f t="shared" si="5"/>
        <v>-0.3134796238244514</v>
      </c>
    </row>
    <row r="21" spans="1:13" ht="12.75">
      <c r="A21" t="s">
        <v>13</v>
      </c>
      <c r="B21" s="27">
        <v>268</v>
      </c>
      <c r="C21" s="29">
        <v>270</v>
      </c>
      <c r="D21">
        <f t="shared" si="0"/>
        <v>-2</v>
      </c>
      <c r="E21" s="9">
        <f t="shared" si="1"/>
        <v>-0.7407407407407408</v>
      </c>
      <c r="F21" s="25">
        <v>4</v>
      </c>
      <c r="G21" s="25">
        <v>4</v>
      </c>
      <c r="H21">
        <f t="shared" si="2"/>
        <v>0</v>
      </c>
      <c r="I21" s="8">
        <f t="shared" si="3"/>
        <v>0</v>
      </c>
      <c r="J21" s="30">
        <v>6</v>
      </c>
      <c r="K21" s="30">
        <v>8</v>
      </c>
      <c r="L21">
        <f t="shared" si="4"/>
        <v>-2</v>
      </c>
      <c r="M21" s="8">
        <f t="shared" si="5"/>
        <v>-0.7407407407407408</v>
      </c>
    </row>
    <row r="22" spans="1:14" ht="12.75">
      <c r="A22" t="s">
        <v>14</v>
      </c>
      <c r="B22" s="27">
        <v>4551</v>
      </c>
      <c r="C22" s="29">
        <v>4540</v>
      </c>
      <c r="D22">
        <f t="shared" si="0"/>
        <v>11</v>
      </c>
      <c r="E22" s="9">
        <f t="shared" si="1"/>
        <v>0.2422907488986784</v>
      </c>
      <c r="F22" s="25">
        <v>36</v>
      </c>
      <c r="G22" s="25">
        <v>51</v>
      </c>
      <c r="H22">
        <f t="shared" si="2"/>
        <v>-15</v>
      </c>
      <c r="I22" s="8">
        <f t="shared" si="3"/>
        <v>-0.3303964757709251</v>
      </c>
      <c r="J22" s="30">
        <v>153</v>
      </c>
      <c r="K22" s="30">
        <v>127</v>
      </c>
      <c r="L22">
        <f t="shared" si="4"/>
        <v>26</v>
      </c>
      <c r="M22" s="8">
        <f t="shared" si="5"/>
        <v>0.5726872246696035</v>
      </c>
      <c r="N22" s="6"/>
    </row>
    <row r="23" spans="1:14" ht="12.75">
      <c r="A23" t="s">
        <v>15</v>
      </c>
      <c r="B23" s="27">
        <v>126</v>
      </c>
      <c r="C23" s="29">
        <v>126</v>
      </c>
      <c r="D23">
        <f t="shared" si="0"/>
        <v>0</v>
      </c>
      <c r="E23" s="9">
        <f t="shared" si="1"/>
        <v>0</v>
      </c>
      <c r="F23" s="25">
        <v>2</v>
      </c>
      <c r="G23" s="25">
        <v>1</v>
      </c>
      <c r="H23">
        <f t="shared" si="2"/>
        <v>1</v>
      </c>
      <c r="I23" s="8">
        <f t="shared" si="3"/>
        <v>0.7936507936507936</v>
      </c>
      <c r="J23" s="30">
        <v>4</v>
      </c>
      <c r="K23" s="30">
        <v>5</v>
      </c>
      <c r="L23">
        <f t="shared" si="4"/>
        <v>-1</v>
      </c>
      <c r="M23" s="8">
        <f t="shared" si="5"/>
        <v>-0.7936507936507936</v>
      </c>
      <c r="N23" s="6"/>
    </row>
    <row r="24" spans="1:14" ht="12.75">
      <c r="A24" t="s">
        <v>16</v>
      </c>
      <c r="B24" s="27">
        <v>847</v>
      </c>
      <c r="C24" s="29">
        <v>854</v>
      </c>
      <c r="D24">
        <f t="shared" si="0"/>
        <v>-7</v>
      </c>
      <c r="E24" s="9">
        <f t="shared" si="1"/>
        <v>-0.819672131147541</v>
      </c>
      <c r="F24" s="25">
        <v>6</v>
      </c>
      <c r="G24" s="25">
        <v>12</v>
      </c>
      <c r="H24">
        <f t="shared" si="2"/>
        <v>-6</v>
      </c>
      <c r="I24" s="8">
        <f t="shared" si="3"/>
        <v>-0.702576112412178</v>
      </c>
      <c r="J24" s="30">
        <v>43</v>
      </c>
      <c r="K24" s="30">
        <v>44</v>
      </c>
      <c r="L24">
        <f t="shared" si="4"/>
        <v>-1</v>
      </c>
      <c r="M24" s="8">
        <f t="shared" si="5"/>
        <v>-0.117096018735363</v>
      </c>
      <c r="N24" s="6"/>
    </row>
    <row r="25" spans="1:14" ht="12.75">
      <c r="A25" t="s">
        <v>17</v>
      </c>
      <c r="B25" s="27">
        <v>7843</v>
      </c>
      <c r="C25" s="29">
        <v>7700</v>
      </c>
      <c r="D25">
        <f t="shared" si="0"/>
        <v>143</v>
      </c>
      <c r="E25" s="9">
        <f t="shared" si="1"/>
        <v>1.8571428571428572</v>
      </c>
      <c r="F25" s="25">
        <v>71</v>
      </c>
      <c r="G25" s="25">
        <v>83</v>
      </c>
      <c r="H25">
        <f t="shared" si="2"/>
        <v>-12</v>
      </c>
      <c r="I25" s="8">
        <f t="shared" si="3"/>
        <v>-0.15584415584415584</v>
      </c>
      <c r="J25" s="30">
        <v>375</v>
      </c>
      <c r="K25" s="30">
        <v>220</v>
      </c>
      <c r="L25">
        <f t="shared" si="4"/>
        <v>155</v>
      </c>
      <c r="M25" s="8">
        <f t="shared" si="5"/>
        <v>2.012987012987013</v>
      </c>
      <c r="N25" s="6"/>
    </row>
    <row r="26" spans="1:14" ht="12.75">
      <c r="A26" t="s">
        <v>18</v>
      </c>
      <c r="B26" s="27">
        <v>431</v>
      </c>
      <c r="C26" s="29">
        <v>441</v>
      </c>
      <c r="D26">
        <f t="shared" si="0"/>
        <v>-10</v>
      </c>
      <c r="E26" s="9">
        <f t="shared" si="1"/>
        <v>-2.2675736961451247</v>
      </c>
      <c r="F26" s="25">
        <v>2</v>
      </c>
      <c r="G26" s="25">
        <v>12</v>
      </c>
      <c r="H26">
        <f t="shared" si="2"/>
        <v>-10</v>
      </c>
      <c r="I26" s="8">
        <f t="shared" si="3"/>
        <v>-2.2675736961451247</v>
      </c>
      <c r="J26" s="30">
        <v>25</v>
      </c>
      <c r="K26" s="30">
        <v>25</v>
      </c>
      <c r="L26">
        <f t="shared" si="4"/>
        <v>0</v>
      </c>
      <c r="M26" s="8">
        <f t="shared" si="5"/>
        <v>0</v>
      </c>
      <c r="N26" s="6"/>
    </row>
    <row r="27" spans="1:14" ht="12.75">
      <c r="A27" t="s">
        <v>19</v>
      </c>
      <c r="B27" s="27">
        <v>1085</v>
      </c>
      <c r="C27" s="29">
        <v>1056</v>
      </c>
      <c r="D27">
        <f t="shared" si="0"/>
        <v>29</v>
      </c>
      <c r="E27" s="9">
        <f t="shared" si="1"/>
        <v>2.746212121212121</v>
      </c>
      <c r="F27" s="25">
        <v>13</v>
      </c>
      <c r="G27" s="25">
        <v>12</v>
      </c>
      <c r="H27">
        <f t="shared" si="2"/>
        <v>1</v>
      </c>
      <c r="I27" s="8">
        <f t="shared" si="3"/>
        <v>0.0946969696969697</v>
      </c>
      <c r="J27" s="30">
        <v>63</v>
      </c>
      <c r="K27" s="30">
        <v>35</v>
      </c>
      <c r="L27">
        <f t="shared" si="4"/>
        <v>28</v>
      </c>
      <c r="M27" s="8">
        <f t="shared" si="5"/>
        <v>2.6515151515151514</v>
      </c>
      <c r="N27" s="6"/>
    </row>
    <row r="28" spans="1:14" ht="12.75">
      <c r="A28" t="s">
        <v>20</v>
      </c>
      <c r="B28" s="27">
        <v>1264</v>
      </c>
      <c r="C28" s="29">
        <v>1254</v>
      </c>
      <c r="D28">
        <f t="shared" si="0"/>
        <v>10</v>
      </c>
      <c r="E28" s="9">
        <f t="shared" si="1"/>
        <v>0.7974481658692184</v>
      </c>
      <c r="F28" s="25">
        <v>20</v>
      </c>
      <c r="G28" s="25">
        <v>21</v>
      </c>
      <c r="H28">
        <f t="shared" si="2"/>
        <v>-1</v>
      </c>
      <c r="I28" s="8">
        <f t="shared" si="3"/>
        <v>-0.07974481658692185</v>
      </c>
      <c r="J28" s="30">
        <v>76</v>
      </c>
      <c r="K28" s="30">
        <v>65</v>
      </c>
      <c r="L28">
        <f t="shared" si="4"/>
        <v>11</v>
      </c>
      <c r="M28" s="8">
        <f t="shared" si="5"/>
        <v>0.8771929824561403</v>
      </c>
      <c r="N28" s="6"/>
    </row>
    <row r="29" spans="1:14" ht="12.75">
      <c r="A29" t="s">
        <v>21</v>
      </c>
      <c r="B29" s="27">
        <v>548</v>
      </c>
      <c r="C29" s="29">
        <v>563</v>
      </c>
      <c r="D29">
        <f t="shared" si="0"/>
        <v>-15</v>
      </c>
      <c r="E29" s="9">
        <f t="shared" si="1"/>
        <v>-2.664298401420959</v>
      </c>
      <c r="F29" s="25">
        <v>4</v>
      </c>
      <c r="G29" s="25">
        <v>7</v>
      </c>
      <c r="H29">
        <f t="shared" si="2"/>
        <v>-3</v>
      </c>
      <c r="I29" s="8">
        <f t="shared" si="3"/>
        <v>-0.5328596802841918</v>
      </c>
      <c r="J29" s="30">
        <v>21</v>
      </c>
      <c r="K29" s="30">
        <v>33</v>
      </c>
      <c r="L29">
        <f t="shared" si="4"/>
        <v>-12</v>
      </c>
      <c r="M29" s="8">
        <f t="shared" si="5"/>
        <v>-2.1314387211367674</v>
      </c>
      <c r="N29" s="6"/>
    </row>
    <row r="30" spans="1:14" ht="12.75">
      <c r="A30" t="s">
        <v>22</v>
      </c>
      <c r="B30" s="27">
        <v>870</v>
      </c>
      <c r="C30" s="29">
        <v>847</v>
      </c>
      <c r="D30">
        <f t="shared" si="0"/>
        <v>23</v>
      </c>
      <c r="E30" s="9">
        <f t="shared" si="1"/>
        <v>2.715466351829988</v>
      </c>
      <c r="F30" s="25">
        <v>13</v>
      </c>
      <c r="G30" s="25">
        <v>9</v>
      </c>
      <c r="H30">
        <f t="shared" si="2"/>
        <v>4</v>
      </c>
      <c r="I30" s="8">
        <f t="shared" si="3"/>
        <v>0.47225501770956313</v>
      </c>
      <c r="J30" s="30">
        <v>48</v>
      </c>
      <c r="K30" s="30">
        <v>29</v>
      </c>
      <c r="L30">
        <f t="shared" si="4"/>
        <v>19</v>
      </c>
      <c r="M30" s="8">
        <f t="shared" si="5"/>
        <v>2.2432113341204247</v>
      </c>
      <c r="N30" s="6"/>
    </row>
    <row r="31" spans="1:14" ht="12.75">
      <c r="A31" t="s">
        <v>23</v>
      </c>
      <c r="B31" s="27">
        <v>382</v>
      </c>
      <c r="C31" s="29">
        <v>385</v>
      </c>
      <c r="D31">
        <f t="shared" si="0"/>
        <v>-3</v>
      </c>
      <c r="E31" s="9">
        <f t="shared" si="1"/>
        <v>-0.7792207792207793</v>
      </c>
      <c r="F31" s="25">
        <v>5</v>
      </c>
      <c r="G31" s="25">
        <v>5</v>
      </c>
      <c r="H31">
        <f t="shared" si="2"/>
        <v>0</v>
      </c>
      <c r="I31" s="8">
        <f t="shared" si="3"/>
        <v>0</v>
      </c>
      <c r="J31" s="30">
        <v>11</v>
      </c>
      <c r="K31" s="30">
        <v>14</v>
      </c>
      <c r="L31">
        <f t="shared" si="4"/>
        <v>-3</v>
      </c>
      <c r="M31" s="8">
        <f t="shared" si="5"/>
        <v>-0.7792207792207793</v>
      </c>
      <c r="N31" s="6"/>
    </row>
    <row r="32" spans="1:14" ht="12.75">
      <c r="A32" t="s">
        <v>24</v>
      </c>
      <c r="B32" s="27">
        <v>515</v>
      </c>
      <c r="C32" s="29">
        <v>520</v>
      </c>
      <c r="D32">
        <f t="shared" si="0"/>
        <v>-5</v>
      </c>
      <c r="E32" s="9">
        <f t="shared" si="1"/>
        <v>-0.9615384615384616</v>
      </c>
      <c r="F32" s="25">
        <v>6</v>
      </c>
      <c r="G32" s="25">
        <v>3</v>
      </c>
      <c r="H32">
        <f t="shared" si="2"/>
        <v>3</v>
      </c>
      <c r="I32" s="8">
        <f t="shared" si="3"/>
        <v>0.576923076923077</v>
      </c>
      <c r="J32" s="30">
        <v>24</v>
      </c>
      <c r="K32" s="30">
        <v>32</v>
      </c>
      <c r="L32">
        <f t="shared" si="4"/>
        <v>-8</v>
      </c>
      <c r="M32" s="8">
        <f t="shared" si="5"/>
        <v>-1.5384615384615385</v>
      </c>
      <c r="N32" s="6"/>
    </row>
    <row r="33" spans="1:14" ht="12.75">
      <c r="A33" t="s">
        <v>25</v>
      </c>
      <c r="B33" s="27">
        <v>968</v>
      </c>
      <c r="C33" s="29">
        <v>952</v>
      </c>
      <c r="D33">
        <f t="shared" si="0"/>
        <v>16</v>
      </c>
      <c r="E33" s="9">
        <f t="shared" si="1"/>
        <v>1.680672268907563</v>
      </c>
      <c r="F33" s="25">
        <v>5</v>
      </c>
      <c r="G33" s="25">
        <v>7</v>
      </c>
      <c r="H33">
        <f t="shared" si="2"/>
        <v>-2</v>
      </c>
      <c r="I33" s="8">
        <f t="shared" si="3"/>
        <v>-0.21008403361344538</v>
      </c>
      <c r="J33" s="30">
        <v>52</v>
      </c>
      <c r="K33" s="30">
        <v>34</v>
      </c>
      <c r="L33">
        <f t="shared" si="4"/>
        <v>18</v>
      </c>
      <c r="M33" s="8">
        <f t="shared" si="5"/>
        <v>1.8907563025210083</v>
      </c>
      <c r="N33" s="6"/>
    </row>
    <row r="34" spans="1:14" ht="12.75">
      <c r="A34" t="s">
        <v>26</v>
      </c>
      <c r="B34" s="27">
        <v>539</v>
      </c>
      <c r="C34" s="29">
        <v>550</v>
      </c>
      <c r="D34">
        <f t="shared" si="0"/>
        <v>-11</v>
      </c>
      <c r="E34" s="9">
        <f t="shared" si="1"/>
        <v>-2</v>
      </c>
      <c r="F34" s="25">
        <v>7</v>
      </c>
      <c r="G34" s="25">
        <v>4</v>
      </c>
      <c r="H34">
        <f t="shared" si="2"/>
        <v>3</v>
      </c>
      <c r="I34" s="8">
        <f t="shared" si="3"/>
        <v>0.5454545454545455</v>
      </c>
      <c r="J34" s="30">
        <v>24</v>
      </c>
      <c r="K34" s="30">
        <v>38</v>
      </c>
      <c r="L34">
        <f t="shared" si="4"/>
        <v>-14</v>
      </c>
      <c r="M34" s="8">
        <f t="shared" si="5"/>
        <v>-2.5454545454545454</v>
      </c>
      <c r="N34" s="6"/>
    </row>
    <row r="35" spans="1:14" ht="12.75">
      <c r="A35" t="s">
        <v>27</v>
      </c>
      <c r="B35" s="27">
        <v>4427</v>
      </c>
      <c r="C35" s="29">
        <v>4408</v>
      </c>
      <c r="D35">
        <f t="shared" si="0"/>
        <v>19</v>
      </c>
      <c r="E35" s="9">
        <f t="shared" si="1"/>
        <v>0.43103448275862066</v>
      </c>
      <c r="F35" s="25">
        <v>43</v>
      </c>
      <c r="G35" s="25">
        <v>45</v>
      </c>
      <c r="H35">
        <f t="shared" si="2"/>
        <v>-2</v>
      </c>
      <c r="I35" s="8">
        <f t="shared" si="3"/>
        <v>-0.045372050816696916</v>
      </c>
      <c r="J35" s="30">
        <v>187</v>
      </c>
      <c r="K35" s="30">
        <v>166</v>
      </c>
      <c r="L35">
        <f t="shared" si="4"/>
        <v>21</v>
      </c>
      <c r="M35" s="8">
        <f t="shared" si="5"/>
        <v>0.4764065335753176</v>
      </c>
      <c r="N35" s="6"/>
    </row>
    <row r="36" spans="1:14" ht="12.75">
      <c r="A36" t="s">
        <v>28</v>
      </c>
      <c r="B36" s="27">
        <v>1437</v>
      </c>
      <c r="C36" s="29">
        <v>1423</v>
      </c>
      <c r="D36">
        <f t="shared" si="0"/>
        <v>14</v>
      </c>
      <c r="E36" s="9">
        <f t="shared" si="1"/>
        <v>0.9838369641602248</v>
      </c>
      <c r="F36" s="25">
        <v>6</v>
      </c>
      <c r="G36" s="25">
        <v>22</v>
      </c>
      <c r="H36">
        <f t="shared" si="2"/>
        <v>-16</v>
      </c>
      <c r="I36" s="8">
        <f t="shared" si="3"/>
        <v>-1.1243851018973998</v>
      </c>
      <c r="J36" s="30">
        <v>54</v>
      </c>
      <c r="K36" s="30">
        <v>24</v>
      </c>
      <c r="L36">
        <f t="shared" si="4"/>
        <v>30</v>
      </c>
      <c r="M36" s="8">
        <f t="shared" si="5"/>
        <v>2.1082220660576247</v>
      </c>
      <c r="N36" s="6"/>
    </row>
    <row r="37" spans="1:14" ht="12.75">
      <c r="A37" t="s">
        <v>29</v>
      </c>
      <c r="B37" s="27">
        <v>851</v>
      </c>
      <c r="C37" s="29">
        <v>845</v>
      </c>
      <c r="D37">
        <f t="shared" si="0"/>
        <v>6</v>
      </c>
      <c r="E37" s="9">
        <f t="shared" si="1"/>
        <v>0.7100591715976331</v>
      </c>
      <c r="F37" s="25">
        <v>6</v>
      </c>
      <c r="G37" s="25">
        <v>14</v>
      </c>
      <c r="H37">
        <f t="shared" si="2"/>
        <v>-8</v>
      </c>
      <c r="I37" s="8">
        <f t="shared" si="3"/>
        <v>-0.9467455621301776</v>
      </c>
      <c r="J37" s="30">
        <v>55</v>
      </c>
      <c r="K37" s="30">
        <v>41</v>
      </c>
      <c r="L37">
        <f t="shared" si="4"/>
        <v>14</v>
      </c>
      <c r="M37" s="8">
        <f t="shared" si="5"/>
        <v>1.6568047337278107</v>
      </c>
      <c r="N37" s="6"/>
    </row>
    <row r="38" spans="1:14" ht="12.75">
      <c r="A38" t="s">
        <v>30</v>
      </c>
      <c r="B38" s="27">
        <v>635</v>
      </c>
      <c r="C38" s="29">
        <v>625</v>
      </c>
      <c r="D38">
        <f t="shared" si="0"/>
        <v>10</v>
      </c>
      <c r="E38" s="9">
        <f t="shared" si="1"/>
        <v>1.6</v>
      </c>
      <c r="F38" s="25">
        <v>4</v>
      </c>
      <c r="G38" s="25">
        <v>15</v>
      </c>
      <c r="H38">
        <f t="shared" si="2"/>
        <v>-11</v>
      </c>
      <c r="I38" s="8">
        <f t="shared" si="3"/>
        <v>-1.76</v>
      </c>
      <c r="J38" s="30">
        <v>33</v>
      </c>
      <c r="K38" s="30">
        <v>12</v>
      </c>
      <c r="L38">
        <f t="shared" si="4"/>
        <v>21</v>
      </c>
      <c r="M38" s="8">
        <f t="shared" si="5"/>
        <v>3.36</v>
      </c>
      <c r="N38" s="6"/>
    </row>
    <row r="39" spans="1:14" ht="12.75">
      <c r="A39" t="s">
        <v>31</v>
      </c>
      <c r="B39" s="27">
        <v>236</v>
      </c>
      <c r="C39" s="29">
        <v>238</v>
      </c>
      <c r="D39">
        <f t="shared" si="0"/>
        <v>-2</v>
      </c>
      <c r="E39" s="9">
        <f t="shared" si="1"/>
        <v>-0.8403361344537815</v>
      </c>
      <c r="F39" s="25">
        <v>1</v>
      </c>
      <c r="G39" s="25">
        <v>3</v>
      </c>
      <c r="H39">
        <f t="shared" si="2"/>
        <v>-2</v>
      </c>
      <c r="I39" s="8">
        <f t="shared" si="3"/>
        <v>-0.8403361344537815</v>
      </c>
      <c r="J39" s="30">
        <v>6</v>
      </c>
      <c r="K39" s="30">
        <v>6</v>
      </c>
      <c r="L39">
        <f t="shared" si="4"/>
        <v>0</v>
      </c>
      <c r="M39" s="8">
        <f t="shared" si="5"/>
        <v>0</v>
      </c>
      <c r="N39" s="6"/>
    </row>
    <row r="40" spans="1:14" ht="12.75">
      <c r="A40" t="s">
        <v>32</v>
      </c>
      <c r="B40" s="27">
        <v>1348</v>
      </c>
      <c r="C40" s="29">
        <v>1316</v>
      </c>
      <c r="D40">
        <f t="shared" si="0"/>
        <v>32</v>
      </c>
      <c r="E40" s="9">
        <f t="shared" si="1"/>
        <v>2.43161094224924</v>
      </c>
      <c r="F40" s="25">
        <v>12</v>
      </c>
      <c r="G40" s="25">
        <v>17</v>
      </c>
      <c r="H40">
        <f t="shared" si="2"/>
        <v>-5</v>
      </c>
      <c r="I40" s="8">
        <f t="shared" si="3"/>
        <v>-0.3799392097264438</v>
      </c>
      <c r="J40" s="30">
        <v>78</v>
      </c>
      <c r="K40" s="30">
        <v>41</v>
      </c>
      <c r="L40">
        <f t="shared" si="4"/>
        <v>37</v>
      </c>
      <c r="M40" s="8">
        <f t="shared" si="5"/>
        <v>2.811550151975684</v>
      </c>
      <c r="N40" s="6"/>
    </row>
    <row r="41" spans="1:14" ht="12.75">
      <c r="A41" t="s">
        <v>33</v>
      </c>
      <c r="B41" s="27">
        <v>328</v>
      </c>
      <c r="C41" s="29">
        <v>328</v>
      </c>
      <c r="D41">
        <f t="shared" si="0"/>
        <v>0</v>
      </c>
      <c r="E41" s="9">
        <f t="shared" si="1"/>
        <v>0</v>
      </c>
      <c r="F41" s="25">
        <v>3</v>
      </c>
      <c r="G41" s="25">
        <v>2</v>
      </c>
      <c r="H41">
        <f t="shared" si="2"/>
        <v>1</v>
      </c>
      <c r="I41" s="8">
        <f t="shared" si="3"/>
        <v>0.3048780487804878</v>
      </c>
      <c r="J41" s="30">
        <v>7</v>
      </c>
      <c r="K41" s="30">
        <v>8</v>
      </c>
      <c r="L41">
        <f t="shared" si="4"/>
        <v>-1</v>
      </c>
      <c r="M41" s="8">
        <f t="shared" si="5"/>
        <v>-0.3048780487804878</v>
      </c>
      <c r="N41" s="6"/>
    </row>
    <row r="42" spans="1:14" ht="12.75">
      <c r="A42" t="s">
        <v>34</v>
      </c>
      <c r="B42" s="27">
        <v>1146</v>
      </c>
      <c r="C42" s="29">
        <v>1141</v>
      </c>
      <c r="D42">
        <f t="shared" si="0"/>
        <v>5</v>
      </c>
      <c r="E42" s="9">
        <f t="shared" si="1"/>
        <v>0.43821209465381245</v>
      </c>
      <c r="F42" s="25">
        <v>7</v>
      </c>
      <c r="G42" s="25">
        <v>14</v>
      </c>
      <c r="H42">
        <f t="shared" si="2"/>
        <v>-7</v>
      </c>
      <c r="I42" s="8">
        <f t="shared" si="3"/>
        <v>-0.6134969325153374</v>
      </c>
      <c r="J42" s="30">
        <v>57</v>
      </c>
      <c r="K42" s="30">
        <v>45</v>
      </c>
      <c r="L42">
        <f t="shared" si="4"/>
        <v>12</v>
      </c>
      <c r="M42" s="8">
        <f t="shared" si="5"/>
        <v>1.0517090271691498</v>
      </c>
      <c r="N42" s="6"/>
    </row>
    <row r="43" spans="1:14" ht="12.75">
      <c r="A43" t="s">
        <v>35</v>
      </c>
      <c r="B43" s="27">
        <v>616</v>
      </c>
      <c r="C43" s="29">
        <v>611</v>
      </c>
      <c r="D43">
        <f t="shared" si="0"/>
        <v>5</v>
      </c>
      <c r="E43" s="9">
        <f t="shared" si="1"/>
        <v>0.8183306055646482</v>
      </c>
      <c r="F43" s="25">
        <v>2</v>
      </c>
      <c r="G43" s="25">
        <v>9</v>
      </c>
      <c r="H43">
        <f t="shared" si="2"/>
        <v>-7</v>
      </c>
      <c r="I43" s="8">
        <f t="shared" si="3"/>
        <v>-1.1456628477905073</v>
      </c>
      <c r="J43" s="30">
        <v>30</v>
      </c>
      <c r="K43" s="30">
        <v>18</v>
      </c>
      <c r="L43">
        <f t="shared" si="4"/>
        <v>12</v>
      </c>
      <c r="M43" s="8">
        <f t="shared" si="5"/>
        <v>1.9639934533551555</v>
      </c>
      <c r="N43" s="6"/>
    </row>
    <row r="44" spans="1:14" ht="12.75">
      <c r="A44" t="s">
        <v>36</v>
      </c>
      <c r="B44" s="27">
        <v>438</v>
      </c>
      <c r="C44" s="29">
        <v>434</v>
      </c>
      <c r="D44">
        <f t="shared" si="0"/>
        <v>4</v>
      </c>
      <c r="E44" s="9">
        <f t="shared" si="1"/>
        <v>0.9216589861751152</v>
      </c>
      <c r="F44" s="25">
        <v>9</v>
      </c>
      <c r="G44" s="25">
        <v>10</v>
      </c>
      <c r="H44">
        <f t="shared" si="2"/>
        <v>-1</v>
      </c>
      <c r="I44" s="8">
        <f t="shared" si="3"/>
        <v>-0.2304147465437788</v>
      </c>
      <c r="J44" s="30">
        <v>30</v>
      </c>
      <c r="K44" s="30">
        <v>25</v>
      </c>
      <c r="L44">
        <f t="shared" si="4"/>
        <v>5</v>
      </c>
      <c r="M44" s="8">
        <f t="shared" si="5"/>
        <v>1.1520737327188941</v>
      </c>
      <c r="N44" s="6"/>
    </row>
    <row r="45" spans="1:14" ht="12.75">
      <c r="A45" t="s">
        <v>37</v>
      </c>
      <c r="B45" s="27">
        <v>426</v>
      </c>
      <c r="C45" s="29">
        <v>421</v>
      </c>
      <c r="D45">
        <f t="shared" si="0"/>
        <v>5</v>
      </c>
      <c r="E45" s="9">
        <f t="shared" si="1"/>
        <v>1.187648456057007</v>
      </c>
      <c r="F45" s="25">
        <v>2</v>
      </c>
      <c r="G45" s="25">
        <v>7</v>
      </c>
      <c r="H45">
        <f t="shared" si="2"/>
        <v>-5</v>
      </c>
      <c r="I45" s="8">
        <f t="shared" si="3"/>
        <v>-1.187648456057007</v>
      </c>
      <c r="J45" s="30">
        <v>22</v>
      </c>
      <c r="K45" s="30">
        <v>12</v>
      </c>
      <c r="L45">
        <f t="shared" si="4"/>
        <v>10</v>
      </c>
      <c r="M45" s="8">
        <f t="shared" si="5"/>
        <v>2.375296912114014</v>
      </c>
      <c r="N45" s="6"/>
    </row>
    <row r="46" spans="1:14" ht="12.75">
      <c r="A46" t="s">
        <v>38</v>
      </c>
      <c r="B46" s="27">
        <v>2517</v>
      </c>
      <c r="C46" s="29">
        <v>2497</v>
      </c>
      <c r="D46">
        <f t="shared" si="0"/>
        <v>20</v>
      </c>
      <c r="E46" s="9">
        <f t="shared" si="1"/>
        <v>0.8009611533840608</v>
      </c>
      <c r="F46" s="25">
        <v>21</v>
      </c>
      <c r="G46" s="25">
        <v>29</v>
      </c>
      <c r="H46">
        <f t="shared" si="2"/>
        <v>-8</v>
      </c>
      <c r="I46" s="8">
        <f t="shared" si="3"/>
        <v>-0.32038446135362436</v>
      </c>
      <c r="J46" s="30">
        <v>144</v>
      </c>
      <c r="K46" s="30">
        <v>116</v>
      </c>
      <c r="L46">
        <f t="shared" si="4"/>
        <v>28</v>
      </c>
      <c r="M46" s="8">
        <f t="shared" si="5"/>
        <v>1.1213456147376852</v>
      </c>
      <c r="N46" s="6"/>
    </row>
    <row r="47" spans="1:14" ht="12.75">
      <c r="A47" t="s">
        <v>39</v>
      </c>
      <c r="B47" s="27">
        <v>606</v>
      </c>
      <c r="C47" s="29">
        <v>609</v>
      </c>
      <c r="D47">
        <f t="shared" si="0"/>
        <v>-3</v>
      </c>
      <c r="E47" s="9">
        <f t="shared" si="1"/>
        <v>-0.49261083743842365</v>
      </c>
      <c r="F47" s="25">
        <v>4</v>
      </c>
      <c r="G47" s="25">
        <v>16</v>
      </c>
      <c r="H47">
        <f t="shared" si="2"/>
        <v>-12</v>
      </c>
      <c r="I47" s="8">
        <f t="shared" si="3"/>
        <v>-1.9704433497536946</v>
      </c>
      <c r="J47" s="30">
        <v>28</v>
      </c>
      <c r="K47" s="30">
        <v>19</v>
      </c>
      <c r="L47">
        <f t="shared" si="4"/>
        <v>9</v>
      </c>
      <c r="M47" s="8">
        <f t="shared" si="5"/>
        <v>1.477832512315271</v>
      </c>
      <c r="N47" s="6"/>
    </row>
    <row r="48" spans="1:14" ht="12.75">
      <c r="A48" t="s">
        <v>40</v>
      </c>
      <c r="B48" s="27">
        <v>1010</v>
      </c>
      <c r="C48" s="29">
        <v>1021</v>
      </c>
      <c r="D48">
        <f t="shared" si="0"/>
        <v>-11</v>
      </c>
      <c r="E48" s="9">
        <f t="shared" si="1"/>
        <v>-1.0773751224289911</v>
      </c>
      <c r="F48" s="25">
        <v>6</v>
      </c>
      <c r="G48" s="25">
        <v>12</v>
      </c>
      <c r="H48">
        <f t="shared" si="2"/>
        <v>-6</v>
      </c>
      <c r="I48" s="8">
        <f t="shared" si="3"/>
        <v>-0.5876591576885406</v>
      </c>
      <c r="J48" s="30">
        <v>28</v>
      </c>
      <c r="K48" s="30">
        <v>33</v>
      </c>
      <c r="L48">
        <f t="shared" si="4"/>
        <v>-5</v>
      </c>
      <c r="M48" s="8">
        <f t="shared" si="5"/>
        <v>-0.4897159647404506</v>
      </c>
      <c r="N48" s="6"/>
    </row>
    <row r="49" spans="1:14" ht="12.75">
      <c r="A49" t="s">
        <v>41</v>
      </c>
      <c r="B49" s="27">
        <v>240</v>
      </c>
      <c r="C49" s="29">
        <v>252</v>
      </c>
      <c r="D49">
        <f t="shared" si="0"/>
        <v>-12</v>
      </c>
      <c r="E49" s="9">
        <f t="shared" si="1"/>
        <v>-4.761904761904762</v>
      </c>
      <c r="F49" s="25">
        <v>0</v>
      </c>
      <c r="G49" s="25">
        <v>1</v>
      </c>
      <c r="H49">
        <f t="shared" si="2"/>
        <v>-1</v>
      </c>
      <c r="I49" s="8">
        <f t="shared" si="3"/>
        <v>-0.3968253968253968</v>
      </c>
      <c r="J49" s="30">
        <v>10</v>
      </c>
      <c r="K49" s="30">
        <v>21</v>
      </c>
      <c r="L49">
        <f t="shared" si="4"/>
        <v>-11</v>
      </c>
      <c r="M49" s="8">
        <f t="shared" si="5"/>
        <v>-4.365079365079365</v>
      </c>
      <c r="N49" s="6"/>
    </row>
    <row r="50" spans="1:14" ht="12.75">
      <c r="A50" t="s">
        <v>42</v>
      </c>
      <c r="B50" s="27">
        <v>128</v>
      </c>
      <c r="C50" s="29">
        <v>128</v>
      </c>
      <c r="D50">
        <f t="shared" si="0"/>
        <v>0</v>
      </c>
      <c r="E50" s="9">
        <f t="shared" si="1"/>
        <v>0</v>
      </c>
      <c r="F50" s="25">
        <v>2</v>
      </c>
      <c r="G50" s="25">
        <v>3</v>
      </c>
      <c r="H50">
        <f t="shared" si="2"/>
        <v>-1</v>
      </c>
      <c r="I50" s="8">
        <f t="shared" si="3"/>
        <v>-0.78125</v>
      </c>
      <c r="J50" s="30">
        <v>3</v>
      </c>
      <c r="K50" s="30">
        <v>2</v>
      </c>
      <c r="L50">
        <f t="shared" si="4"/>
        <v>1</v>
      </c>
      <c r="M50" s="8">
        <f t="shared" si="5"/>
        <v>0.78125</v>
      </c>
      <c r="N50" s="6"/>
    </row>
    <row r="51" spans="1:14" ht="12.75">
      <c r="A51" t="s">
        <v>43</v>
      </c>
      <c r="B51" s="27">
        <v>4128</v>
      </c>
      <c r="C51" s="29">
        <v>4119</v>
      </c>
      <c r="D51">
        <f t="shared" si="0"/>
        <v>9</v>
      </c>
      <c r="E51" s="9">
        <f t="shared" si="1"/>
        <v>0.21849963583394028</v>
      </c>
      <c r="F51" s="25">
        <v>23</v>
      </c>
      <c r="G51" s="25">
        <v>54</v>
      </c>
      <c r="H51">
        <f t="shared" si="2"/>
        <v>-31</v>
      </c>
      <c r="I51" s="8">
        <f t="shared" si="3"/>
        <v>-0.7526098567613498</v>
      </c>
      <c r="J51" s="30">
        <v>153</v>
      </c>
      <c r="K51" s="30">
        <v>113</v>
      </c>
      <c r="L51">
        <f t="shared" si="4"/>
        <v>40</v>
      </c>
      <c r="M51" s="8">
        <f t="shared" si="5"/>
        <v>0.9711094925952901</v>
      </c>
      <c r="N51" s="6"/>
    </row>
    <row r="52" spans="1:14" ht="12.75">
      <c r="A52" t="s">
        <v>44</v>
      </c>
      <c r="B52" s="27">
        <v>1789</v>
      </c>
      <c r="C52" s="29">
        <v>1797</v>
      </c>
      <c r="D52">
        <f t="shared" si="0"/>
        <v>-8</v>
      </c>
      <c r="E52" s="9">
        <f t="shared" si="1"/>
        <v>-0.4451864218141347</v>
      </c>
      <c r="F52" s="25">
        <v>17</v>
      </c>
      <c r="G52" s="25">
        <v>28</v>
      </c>
      <c r="H52">
        <f t="shared" si="2"/>
        <v>-11</v>
      </c>
      <c r="I52" s="8">
        <f t="shared" si="3"/>
        <v>-0.6121313299944352</v>
      </c>
      <c r="J52" s="30">
        <v>99</v>
      </c>
      <c r="K52" s="30">
        <v>96</v>
      </c>
      <c r="L52">
        <f t="shared" si="4"/>
        <v>3</v>
      </c>
      <c r="M52" s="8">
        <f t="shared" si="5"/>
        <v>0.1669449081803005</v>
      </c>
      <c r="N52" s="6"/>
    </row>
    <row r="53" spans="1:14" ht="12.75">
      <c r="A53" t="s">
        <v>45</v>
      </c>
      <c r="B53" s="27">
        <v>352</v>
      </c>
      <c r="C53" s="29">
        <v>354</v>
      </c>
      <c r="D53">
        <f t="shared" si="0"/>
        <v>-2</v>
      </c>
      <c r="E53" s="9">
        <f t="shared" si="1"/>
        <v>-0.5649717514124294</v>
      </c>
      <c r="F53" s="25">
        <v>4</v>
      </c>
      <c r="G53" s="25">
        <v>5</v>
      </c>
      <c r="H53">
        <f t="shared" si="2"/>
        <v>-1</v>
      </c>
      <c r="I53" s="8">
        <f t="shared" si="3"/>
        <v>-0.2824858757062147</v>
      </c>
      <c r="J53" s="30">
        <v>10</v>
      </c>
      <c r="K53" s="30">
        <v>11</v>
      </c>
      <c r="L53">
        <f t="shared" si="4"/>
        <v>-1</v>
      </c>
      <c r="M53" s="8">
        <f t="shared" si="5"/>
        <v>-0.2824858757062147</v>
      </c>
      <c r="N53" s="6"/>
    </row>
    <row r="54" spans="1:13" ht="12.75">
      <c r="A54" t="s">
        <v>46</v>
      </c>
      <c r="B54" s="27">
        <v>9283</v>
      </c>
      <c r="C54" s="29">
        <v>9265</v>
      </c>
      <c r="D54">
        <f aca="true" t="shared" si="6" ref="D54:D61">B54-C54</f>
        <v>18</v>
      </c>
      <c r="E54" s="9">
        <f aca="true" t="shared" si="7" ref="E54:E61">(B54-C54)/C54*100</f>
        <v>0.19427954668105774</v>
      </c>
      <c r="F54" s="25">
        <v>79</v>
      </c>
      <c r="G54" s="25">
        <v>104</v>
      </c>
      <c r="H54">
        <f t="shared" si="2"/>
        <v>-25</v>
      </c>
      <c r="I54" s="8">
        <f t="shared" si="3"/>
        <v>-0.26983270372369134</v>
      </c>
      <c r="J54" s="30">
        <v>322</v>
      </c>
      <c r="K54" s="30">
        <v>279</v>
      </c>
      <c r="L54">
        <f t="shared" si="4"/>
        <v>43</v>
      </c>
      <c r="M54" s="8">
        <f t="shared" si="5"/>
        <v>0.46411225040474907</v>
      </c>
    </row>
    <row r="55" spans="1:13" ht="12.75">
      <c r="A55" t="s">
        <v>47</v>
      </c>
      <c r="B55" s="27">
        <v>1201</v>
      </c>
      <c r="C55" s="29">
        <v>1220</v>
      </c>
      <c r="D55">
        <f t="shared" si="6"/>
        <v>-19</v>
      </c>
      <c r="E55" s="9">
        <f t="shared" si="7"/>
        <v>-1.557377049180328</v>
      </c>
      <c r="F55" s="25">
        <v>6</v>
      </c>
      <c r="G55" s="25">
        <v>12</v>
      </c>
      <c r="H55">
        <f t="shared" si="2"/>
        <v>-6</v>
      </c>
      <c r="I55" s="8">
        <f t="shared" si="3"/>
        <v>-0.49180327868852464</v>
      </c>
      <c r="J55" s="30">
        <v>26</v>
      </c>
      <c r="K55" s="30">
        <v>39</v>
      </c>
      <c r="L55">
        <f t="shared" si="4"/>
        <v>-13</v>
      </c>
      <c r="M55" s="8">
        <f t="shared" si="5"/>
        <v>-1.0655737704918031</v>
      </c>
    </row>
    <row r="56" spans="1:13" ht="12.75">
      <c r="A56" t="s">
        <v>48</v>
      </c>
      <c r="B56" s="27">
        <v>627</v>
      </c>
      <c r="C56" s="29">
        <v>631</v>
      </c>
      <c r="D56">
        <f t="shared" si="6"/>
        <v>-4</v>
      </c>
      <c r="E56" s="9">
        <f t="shared" si="7"/>
        <v>-0.6339144215530903</v>
      </c>
      <c r="F56" s="25">
        <v>3</v>
      </c>
      <c r="G56" s="25">
        <v>8</v>
      </c>
      <c r="H56">
        <f t="shared" si="2"/>
        <v>-5</v>
      </c>
      <c r="I56" s="8">
        <f t="shared" si="3"/>
        <v>-0.7923930269413629</v>
      </c>
      <c r="J56" s="30">
        <v>31</v>
      </c>
      <c r="K56" s="30">
        <v>30</v>
      </c>
      <c r="L56">
        <f t="shared" si="4"/>
        <v>1</v>
      </c>
      <c r="M56" s="8">
        <f t="shared" si="5"/>
        <v>0.15847860538827258</v>
      </c>
    </row>
    <row r="57" spans="1:13" ht="12.75">
      <c r="A57" t="s">
        <v>49</v>
      </c>
      <c r="B57" s="27">
        <v>7788</v>
      </c>
      <c r="C57" s="29">
        <v>7807</v>
      </c>
      <c r="D57">
        <f t="shared" si="6"/>
        <v>-19</v>
      </c>
      <c r="E57" s="9">
        <f t="shared" si="7"/>
        <v>-0.24337133341872677</v>
      </c>
      <c r="F57" s="25">
        <v>69</v>
      </c>
      <c r="G57" s="25">
        <v>93</v>
      </c>
      <c r="H57">
        <f t="shared" si="2"/>
        <v>-24</v>
      </c>
      <c r="I57" s="8">
        <f t="shared" si="3"/>
        <v>-0.307416421160497</v>
      </c>
      <c r="J57" s="30">
        <v>212</v>
      </c>
      <c r="K57" s="30">
        <v>207</v>
      </c>
      <c r="L57">
        <f t="shared" si="4"/>
        <v>5</v>
      </c>
      <c r="M57" s="8">
        <f t="shared" si="5"/>
        <v>0.0640450877417702</v>
      </c>
    </row>
    <row r="58" spans="1:13" ht="12.75">
      <c r="A58" t="s">
        <v>50</v>
      </c>
      <c r="B58" s="27">
        <v>3519</v>
      </c>
      <c r="C58" s="29">
        <v>3497</v>
      </c>
      <c r="D58">
        <f t="shared" si="6"/>
        <v>22</v>
      </c>
      <c r="E58" s="9">
        <f t="shared" si="7"/>
        <v>0.6291106662853875</v>
      </c>
      <c r="F58" s="25">
        <v>32</v>
      </c>
      <c r="G58" s="25">
        <v>39</v>
      </c>
      <c r="H58">
        <f t="shared" si="2"/>
        <v>-7</v>
      </c>
      <c r="I58" s="8">
        <f t="shared" si="3"/>
        <v>-0.20017157563625965</v>
      </c>
      <c r="J58" s="30">
        <v>133</v>
      </c>
      <c r="K58" s="30">
        <v>104</v>
      </c>
      <c r="L58">
        <f t="shared" si="4"/>
        <v>29</v>
      </c>
      <c r="M58" s="8">
        <f t="shared" si="5"/>
        <v>0.829282241921647</v>
      </c>
    </row>
    <row r="59" spans="1:13" ht="12.75">
      <c r="A59" t="s">
        <v>51</v>
      </c>
      <c r="B59" s="27">
        <v>44967</v>
      </c>
      <c r="C59" s="29">
        <v>44892</v>
      </c>
      <c r="D59">
        <f t="shared" si="6"/>
        <v>75</v>
      </c>
      <c r="E59" s="9">
        <f t="shared" si="7"/>
        <v>0.16706762897620958</v>
      </c>
      <c r="F59" s="25">
        <v>326</v>
      </c>
      <c r="G59" s="25">
        <v>553</v>
      </c>
      <c r="H59">
        <f t="shared" si="2"/>
        <v>-227</v>
      </c>
      <c r="I59" s="8">
        <f t="shared" si="3"/>
        <v>-0.5056580237013276</v>
      </c>
      <c r="J59" s="30">
        <v>1548</v>
      </c>
      <c r="K59" s="30">
        <v>1246</v>
      </c>
      <c r="L59">
        <f t="shared" si="4"/>
        <v>302</v>
      </c>
      <c r="M59" s="8">
        <f t="shared" si="5"/>
        <v>0.6727256526775371</v>
      </c>
    </row>
    <row r="60" spans="1:13" ht="12.75">
      <c r="A60" t="s">
        <v>52</v>
      </c>
      <c r="B60" s="27">
        <v>495</v>
      </c>
      <c r="C60" s="29">
        <v>519</v>
      </c>
      <c r="D60">
        <f t="shared" si="6"/>
        <v>-24</v>
      </c>
      <c r="E60" s="9">
        <f t="shared" si="7"/>
        <v>-4.624277456647398</v>
      </c>
      <c r="F60" s="25">
        <v>4</v>
      </c>
      <c r="G60" s="25">
        <v>10</v>
      </c>
      <c r="H60">
        <f t="shared" si="2"/>
        <v>-6</v>
      </c>
      <c r="I60" s="8">
        <f t="shared" si="3"/>
        <v>-1.1560693641618496</v>
      </c>
      <c r="J60" s="30">
        <v>13</v>
      </c>
      <c r="K60" s="30">
        <v>31</v>
      </c>
      <c r="L60">
        <f t="shared" si="4"/>
        <v>-18</v>
      </c>
      <c r="M60" s="8">
        <f t="shared" si="5"/>
        <v>-3.4682080924855487</v>
      </c>
    </row>
    <row r="61" spans="1:13" ht="12.75">
      <c r="A61" t="s">
        <v>53</v>
      </c>
      <c r="B61" s="27">
        <v>1615</v>
      </c>
      <c r="C61" s="29">
        <v>1607</v>
      </c>
      <c r="D61">
        <f t="shared" si="6"/>
        <v>8</v>
      </c>
      <c r="E61" s="9">
        <f t="shared" si="7"/>
        <v>0.49782202862476665</v>
      </c>
      <c r="F61" s="25">
        <v>13</v>
      </c>
      <c r="G61" s="25">
        <v>24</v>
      </c>
      <c r="H61">
        <f t="shared" si="2"/>
        <v>-11</v>
      </c>
      <c r="I61" s="8">
        <f t="shared" si="3"/>
        <v>-0.6845052893590542</v>
      </c>
      <c r="J61" s="30">
        <v>56</v>
      </c>
      <c r="K61" s="30">
        <v>37</v>
      </c>
      <c r="L61">
        <f t="shared" si="4"/>
        <v>19</v>
      </c>
      <c r="M61" s="8">
        <f t="shared" si="5"/>
        <v>1.1823273179838207</v>
      </c>
    </row>
    <row r="62" spans="2:13" ht="12.75">
      <c r="B62" s="26"/>
      <c r="C62" s="28"/>
      <c r="E62" s="9"/>
      <c r="I62" s="8"/>
      <c r="M62" s="8"/>
    </row>
    <row r="63" spans="1:13" ht="12.75">
      <c r="A63" s="4" t="s">
        <v>96</v>
      </c>
      <c r="B63" s="26">
        <f>SUM(B9:B62)</f>
        <v>128909</v>
      </c>
      <c r="C63" s="28">
        <f>SUM(C9:C62)</f>
        <v>128549</v>
      </c>
      <c r="D63">
        <f>B63-C63</f>
        <v>360</v>
      </c>
      <c r="E63" s="9">
        <f>(B63-C63)/C63*100</f>
        <v>0.28004885296657306</v>
      </c>
      <c r="F63" s="7">
        <f>SUM(F9:F62)</f>
        <v>1013</v>
      </c>
      <c r="G63" s="7">
        <f>SUM(G9:G62)</f>
        <v>1598</v>
      </c>
      <c r="H63">
        <f t="shared" si="2"/>
        <v>-585</v>
      </c>
      <c r="I63" s="8">
        <f t="shared" si="3"/>
        <v>-0.4550793860706812</v>
      </c>
      <c r="J63" s="7">
        <f>SUM(J9:J62)</f>
        <v>4998</v>
      </c>
      <c r="K63" s="7">
        <f>SUM(K9:K62)</f>
        <v>4053</v>
      </c>
      <c r="L63">
        <f t="shared" si="4"/>
        <v>945</v>
      </c>
      <c r="M63" s="8">
        <f t="shared" si="5"/>
        <v>0.7351282390372543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3" max="3" width="9.8515625" style="0" customWidth="1"/>
    <col min="4" max="9" width="7.7109375" style="0" customWidth="1"/>
    <col min="10" max="11" width="8.7109375" style="0" customWidth="1"/>
    <col min="12" max="13" width="7.7109375" style="0" customWidth="1"/>
  </cols>
  <sheetData>
    <row r="1" ht="18.75">
      <c r="A1" s="3" t="s">
        <v>54</v>
      </c>
    </row>
    <row r="2" ht="18.75">
      <c r="A2" s="3" t="s">
        <v>111</v>
      </c>
    </row>
    <row r="3" ht="6" customHeight="1"/>
    <row r="4" ht="18.75">
      <c r="A4" s="3" t="s">
        <v>98</v>
      </c>
    </row>
    <row r="7" spans="1:13" ht="33.75">
      <c r="A7" s="15" t="s">
        <v>56</v>
      </c>
      <c r="B7" s="13" t="s">
        <v>112</v>
      </c>
      <c r="C7" s="14" t="s">
        <v>108</v>
      </c>
      <c r="D7" s="13" t="s">
        <v>57</v>
      </c>
      <c r="E7" s="13" t="s">
        <v>58</v>
      </c>
      <c r="F7" s="13" t="s">
        <v>113</v>
      </c>
      <c r="G7" s="13" t="s">
        <v>114</v>
      </c>
      <c r="H7" s="13" t="s">
        <v>59</v>
      </c>
      <c r="I7" s="13" t="s">
        <v>60</v>
      </c>
      <c r="J7" s="13" t="s">
        <v>115</v>
      </c>
      <c r="K7" s="13" t="s">
        <v>116</v>
      </c>
      <c r="L7" s="13" t="s">
        <v>61</v>
      </c>
      <c r="M7" s="13" t="s">
        <v>62</v>
      </c>
    </row>
    <row r="9" spans="1:13" s="2" customFormat="1" ht="12.75">
      <c r="A9" s="2" t="s">
        <v>63</v>
      </c>
      <c r="B9" s="27">
        <v>451</v>
      </c>
      <c r="C9" s="29">
        <v>446</v>
      </c>
      <c r="D9" s="2">
        <f aca="true" t="shared" si="0" ref="D9:D41">B9-C9</f>
        <v>5</v>
      </c>
      <c r="E9" s="10">
        <f aca="true" t="shared" si="1" ref="E9:E41">(B9-C9)/C9*100</f>
        <v>1.1210762331838564</v>
      </c>
      <c r="F9" s="25">
        <v>4</v>
      </c>
      <c r="G9" s="25">
        <v>6</v>
      </c>
      <c r="H9" s="2">
        <f>F9-G9</f>
        <v>-2</v>
      </c>
      <c r="I9" s="24">
        <f aca="true" t="shared" si="2" ref="I9:I41">(F9-G9)/C9*100</f>
        <v>-0.4484304932735426</v>
      </c>
      <c r="J9" s="25">
        <v>22</v>
      </c>
      <c r="K9" s="25">
        <v>15</v>
      </c>
      <c r="L9" s="2">
        <f>J9-K9</f>
        <v>7</v>
      </c>
      <c r="M9" s="24">
        <f aca="true" t="shared" si="3" ref="M9:M41">(J9-K9)/C9*100</f>
        <v>1.5695067264573992</v>
      </c>
    </row>
    <row r="10" spans="1:13" s="2" customFormat="1" ht="12.75">
      <c r="A10" s="2" t="s">
        <v>64</v>
      </c>
      <c r="B10" s="27">
        <v>94</v>
      </c>
      <c r="C10" s="29">
        <v>98</v>
      </c>
      <c r="D10" s="2">
        <f t="shared" si="0"/>
        <v>-4</v>
      </c>
      <c r="E10" s="10">
        <f t="shared" si="1"/>
        <v>-4.081632653061225</v>
      </c>
      <c r="F10" s="25">
        <v>1</v>
      </c>
      <c r="G10" s="25">
        <v>3</v>
      </c>
      <c r="H10" s="2">
        <f aca="true" t="shared" si="4" ref="H10:H43">F10-G10</f>
        <v>-2</v>
      </c>
      <c r="I10" s="24">
        <f t="shared" si="2"/>
        <v>-2.0408163265306123</v>
      </c>
      <c r="J10" s="25">
        <v>0</v>
      </c>
      <c r="K10" s="25">
        <v>2</v>
      </c>
      <c r="L10" s="2">
        <f aca="true" t="shared" si="5" ref="L10:L43">J10-K10</f>
        <v>-2</v>
      </c>
      <c r="M10" s="24">
        <f t="shared" si="3"/>
        <v>-2.0408163265306123</v>
      </c>
    </row>
    <row r="11" spans="1:13" s="2" customFormat="1" ht="12.75">
      <c r="A11" s="2" t="s">
        <v>65</v>
      </c>
      <c r="B11" s="27">
        <v>258</v>
      </c>
      <c r="C11" s="29">
        <v>259</v>
      </c>
      <c r="D11" s="2">
        <f t="shared" si="0"/>
        <v>-1</v>
      </c>
      <c r="E11" s="10">
        <f t="shared" si="1"/>
        <v>-0.3861003861003861</v>
      </c>
      <c r="F11" s="25">
        <v>0</v>
      </c>
      <c r="G11" s="25">
        <v>5</v>
      </c>
      <c r="H11" s="2">
        <f t="shared" si="4"/>
        <v>-5</v>
      </c>
      <c r="I11" s="24">
        <f t="shared" si="2"/>
        <v>-1.9305019305019304</v>
      </c>
      <c r="J11" s="25">
        <v>9</v>
      </c>
      <c r="K11" s="25">
        <v>5</v>
      </c>
      <c r="L11" s="2">
        <f t="shared" si="5"/>
        <v>4</v>
      </c>
      <c r="M11" s="24">
        <f t="shared" si="3"/>
        <v>1.5444015444015444</v>
      </c>
    </row>
    <row r="12" spans="1:13" s="2" customFormat="1" ht="12.75">
      <c r="A12" s="2" t="s">
        <v>66</v>
      </c>
      <c r="B12" s="27">
        <v>13755</v>
      </c>
      <c r="C12" s="29">
        <v>13849</v>
      </c>
      <c r="D12" s="2">
        <f t="shared" si="0"/>
        <v>-94</v>
      </c>
      <c r="E12" s="10">
        <f t="shared" si="1"/>
        <v>-0.6787493681854285</v>
      </c>
      <c r="F12" s="25">
        <v>105</v>
      </c>
      <c r="G12" s="25">
        <v>168</v>
      </c>
      <c r="H12" s="2">
        <f t="shared" si="4"/>
        <v>-63</v>
      </c>
      <c r="I12" s="24">
        <f t="shared" si="2"/>
        <v>-0.4549064914434255</v>
      </c>
      <c r="J12" s="25">
        <v>356</v>
      </c>
      <c r="K12" s="25">
        <v>387</v>
      </c>
      <c r="L12" s="2">
        <f t="shared" si="5"/>
        <v>-31</v>
      </c>
      <c r="M12" s="24">
        <f t="shared" si="3"/>
        <v>-0.22384287674200304</v>
      </c>
    </row>
    <row r="13" spans="1:13" s="2" customFormat="1" ht="12.75">
      <c r="A13" s="2" t="s">
        <v>67</v>
      </c>
      <c r="B13" s="27">
        <v>184</v>
      </c>
      <c r="C13" s="29">
        <v>188</v>
      </c>
      <c r="D13" s="2">
        <f t="shared" si="0"/>
        <v>-4</v>
      </c>
      <c r="E13" s="10">
        <f t="shared" si="1"/>
        <v>-2.127659574468085</v>
      </c>
      <c r="F13" s="25">
        <v>0</v>
      </c>
      <c r="G13" s="25">
        <v>3</v>
      </c>
      <c r="H13" s="2">
        <f t="shared" si="4"/>
        <v>-3</v>
      </c>
      <c r="I13" s="24">
        <f t="shared" si="2"/>
        <v>-1.5957446808510638</v>
      </c>
      <c r="J13" s="25">
        <v>4</v>
      </c>
      <c r="K13" s="25">
        <v>5</v>
      </c>
      <c r="L13" s="2">
        <f t="shared" si="5"/>
        <v>-1</v>
      </c>
      <c r="M13" s="24">
        <f t="shared" si="3"/>
        <v>-0.5319148936170213</v>
      </c>
    </row>
    <row r="14" spans="1:13" s="2" customFormat="1" ht="12.75">
      <c r="A14" s="2" t="s">
        <v>68</v>
      </c>
      <c r="B14" s="27">
        <v>226</v>
      </c>
      <c r="C14" s="29">
        <v>223</v>
      </c>
      <c r="D14" s="2">
        <f t="shared" si="0"/>
        <v>3</v>
      </c>
      <c r="E14" s="10">
        <f t="shared" si="1"/>
        <v>1.345291479820628</v>
      </c>
      <c r="F14" s="25">
        <v>5</v>
      </c>
      <c r="G14" s="25">
        <v>4</v>
      </c>
      <c r="H14" s="2">
        <f t="shared" si="4"/>
        <v>1</v>
      </c>
      <c r="I14" s="24">
        <f t="shared" si="2"/>
        <v>0.4484304932735426</v>
      </c>
      <c r="J14" s="25">
        <v>7</v>
      </c>
      <c r="K14" s="25">
        <v>5</v>
      </c>
      <c r="L14" s="2">
        <f t="shared" si="5"/>
        <v>2</v>
      </c>
      <c r="M14" s="24">
        <f t="shared" si="3"/>
        <v>0.8968609865470852</v>
      </c>
    </row>
    <row r="15" spans="1:13" s="2" customFormat="1" ht="12.75">
      <c r="A15" s="2" t="s">
        <v>69</v>
      </c>
      <c r="B15" s="27">
        <v>78</v>
      </c>
      <c r="C15" s="29">
        <v>77</v>
      </c>
      <c r="D15" s="2">
        <f t="shared" si="0"/>
        <v>1</v>
      </c>
      <c r="E15" s="10">
        <f t="shared" si="1"/>
        <v>1.2987012987012987</v>
      </c>
      <c r="F15" s="25">
        <v>0</v>
      </c>
      <c r="G15" s="25">
        <v>1</v>
      </c>
      <c r="H15" s="2">
        <f t="shared" si="4"/>
        <v>-1</v>
      </c>
      <c r="I15" s="24">
        <f t="shared" si="2"/>
        <v>-1.2987012987012987</v>
      </c>
      <c r="J15" s="25">
        <v>6</v>
      </c>
      <c r="K15" s="25">
        <v>4</v>
      </c>
      <c r="L15" s="2">
        <f t="shared" si="5"/>
        <v>2</v>
      </c>
      <c r="M15" s="24">
        <f t="shared" si="3"/>
        <v>2.5974025974025974</v>
      </c>
    </row>
    <row r="16" spans="1:13" s="2" customFormat="1" ht="12.75">
      <c r="A16" s="2" t="s">
        <v>70</v>
      </c>
      <c r="B16" s="27">
        <v>898</v>
      </c>
      <c r="C16" s="29">
        <v>903</v>
      </c>
      <c r="D16" s="2">
        <f t="shared" si="0"/>
        <v>-5</v>
      </c>
      <c r="E16" s="10">
        <f t="shared" si="1"/>
        <v>-0.5537098560354374</v>
      </c>
      <c r="F16" s="25">
        <v>4</v>
      </c>
      <c r="G16" s="25">
        <v>13</v>
      </c>
      <c r="H16" s="2">
        <f t="shared" si="4"/>
        <v>-9</v>
      </c>
      <c r="I16" s="24">
        <f t="shared" si="2"/>
        <v>-0.9966777408637874</v>
      </c>
      <c r="J16" s="25">
        <v>39</v>
      </c>
      <c r="K16" s="25">
        <v>35</v>
      </c>
      <c r="L16" s="2">
        <f t="shared" si="5"/>
        <v>4</v>
      </c>
      <c r="M16" s="24">
        <f t="shared" si="3"/>
        <v>0.4429678848283499</v>
      </c>
    </row>
    <row r="17" spans="1:13" s="2" customFormat="1" ht="12.75">
      <c r="A17" s="2" t="s">
        <v>71</v>
      </c>
      <c r="B17" s="27">
        <v>48</v>
      </c>
      <c r="C17" s="29">
        <v>53</v>
      </c>
      <c r="D17" s="2">
        <f t="shared" si="0"/>
        <v>-5</v>
      </c>
      <c r="E17" s="10">
        <f t="shared" si="1"/>
        <v>-9.433962264150944</v>
      </c>
      <c r="F17" s="25">
        <v>0</v>
      </c>
      <c r="G17" s="25">
        <v>1</v>
      </c>
      <c r="H17" s="2">
        <f t="shared" si="4"/>
        <v>-1</v>
      </c>
      <c r="I17" s="24">
        <f t="shared" si="2"/>
        <v>-1.8867924528301887</v>
      </c>
      <c r="J17" s="25">
        <v>0</v>
      </c>
      <c r="K17" s="25">
        <v>4</v>
      </c>
      <c r="L17" s="2">
        <f t="shared" si="5"/>
        <v>-4</v>
      </c>
      <c r="M17" s="24">
        <f t="shared" si="3"/>
        <v>-7.547169811320755</v>
      </c>
    </row>
    <row r="18" spans="1:13" s="2" customFormat="1" ht="12.75">
      <c r="A18" s="2" t="s">
        <v>72</v>
      </c>
      <c r="B18" s="27">
        <v>264</v>
      </c>
      <c r="C18" s="29">
        <v>260</v>
      </c>
      <c r="D18" s="2">
        <f t="shared" si="0"/>
        <v>4</v>
      </c>
      <c r="E18" s="10">
        <f t="shared" si="1"/>
        <v>1.5384615384615385</v>
      </c>
      <c r="F18" s="25">
        <v>2</v>
      </c>
      <c r="G18" s="25">
        <v>3</v>
      </c>
      <c r="H18" s="2">
        <f t="shared" si="4"/>
        <v>-1</v>
      </c>
      <c r="I18" s="24">
        <f t="shared" si="2"/>
        <v>-0.38461538461538464</v>
      </c>
      <c r="J18" s="25">
        <v>12</v>
      </c>
      <c r="K18" s="25">
        <v>7</v>
      </c>
      <c r="L18" s="2">
        <f t="shared" si="5"/>
        <v>5</v>
      </c>
      <c r="M18" s="24">
        <f t="shared" si="3"/>
        <v>1.9230769230769231</v>
      </c>
    </row>
    <row r="19" spans="1:13" s="2" customFormat="1" ht="12.75">
      <c r="A19" s="2" t="s">
        <v>73</v>
      </c>
      <c r="B19" s="27">
        <v>273</v>
      </c>
      <c r="C19" s="29">
        <v>272</v>
      </c>
      <c r="D19" s="2">
        <f t="shared" si="0"/>
        <v>1</v>
      </c>
      <c r="E19" s="10">
        <f t="shared" si="1"/>
        <v>0.3676470588235294</v>
      </c>
      <c r="F19" s="25">
        <v>5</v>
      </c>
      <c r="G19" s="25">
        <v>7</v>
      </c>
      <c r="H19" s="2">
        <f t="shared" si="4"/>
        <v>-2</v>
      </c>
      <c r="I19" s="24">
        <f t="shared" si="2"/>
        <v>-0.7352941176470588</v>
      </c>
      <c r="J19" s="25">
        <v>13</v>
      </c>
      <c r="K19" s="25">
        <v>10</v>
      </c>
      <c r="L19" s="2">
        <f t="shared" si="5"/>
        <v>3</v>
      </c>
      <c r="M19" s="24">
        <f t="shared" si="3"/>
        <v>1.1029411764705883</v>
      </c>
    </row>
    <row r="20" spans="1:13" s="2" customFormat="1" ht="12.75">
      <c r="A20" s="2" t="s">
        <v>74</v>
      </c>
      <c r="B20" s="27">
        <v>246</v>
      </c>
      <c r="C20" s="29">
        <v>249</v>
      </c>
      <c r="D20" s="2">
        <f t="shared" si="0"/>
        <v>-3</v>
      </c>
      <c r="E20" s="10">
        <f t="shared" si="1"/>
        <v>-1.2048192771084338</v>
      </c>
      <c r="F20" s="25">
        <v>0</v>
      </c>
      <c r="G20" s="25">
        <v>2</v>
      </c>
      <c r="H20" s="2">
        <f t="shared" si="4"/>
        <v>-2</v>
      </c>
      <c r="I20" s="24">
        <f t="shared" si="2"/>
        <v>-0.8032128514056224</v>
      </c>
      <c r="J20" s="25">
        <v>9</v>
      </c>
      <c r="K20" s="25">
        <v>10</v>
      </c>
      <c r="L20" s="2">
        <f t="shared" si="5"/>
        <v>-1</v>
      </c>
      <c r="M20" s="24">
        <f t="shared" si="3"/>
        <v>-0.4016064257028112</v>
      </c>
    </row>
    <row r="21" spans="1:13" s="2" customFormat="1" ht="12.75">
      <c r="A21" s="2" t="s">
        <v>75</v>
      </c>
      <c r="B21" s="27">
        <v>8506</v>
      </c>
      <c r="C21" s="29">
        <v>8546</v>
      </c>
      <c r="D21" s="2">
        <f t="shared" si="0"/>
        <v>-40</v>
      </c>
      <c r="E21" s="10">
        <f t="shared" si="1"/>
        <v>-0.468055230517201</v>
      </c>
      <c r="F21" s="25">
        <v>66</v>
      </c>
      <c r="G21" s="25">
        <v>111</v>
      </c>
      <c r="H21" s="2">
        <f t="shared" si="4"/>
        <v>-45</v>
      </c>
      <c r="I21" s="24">
        <f t="shared" si="2"/>
        <v>-0.5265621343318512</v>
      </c>
      <c r="J21" s="25">
        <v>265</v>
      </c>
      <c r="K21" s="25">
        <v>260</v>
      </c>
      <c r="L21" s="2">
        <f t="shared" si="5"/>
        <v>5</v>
      </c>
      <c r="M21" s="24">
        <f t="shared" si="3"/>
        <v>0.058506903814650124</v>
      </c>
    </row>
    <row r="22" spans="1:13" s="2" customFormat="1" ht="12.75">
      <c r="A22" s="2" t="s">
        <v>76</v>
      </c>
      <c r="B22" s="27">
        <v>344</v>
      </c>
      <c r="C22" s="29">
        <v>351</v>
      </c>
      <c r="D22" s="2">
        <f t="shared" si="0"/>
        <v>-7</v>
      </c>
      <c r="E22" s="10">
        <f t="shared" si="1"/>
        <v>-1.9943019943019942</v>
      </c>
      <c r="F22" s="25">
        <v>2</v>
      </c>
      <c r="G22" s="25">
        <v>7</v>
      </c>
      <c r="H22" s="2">
        <f t="shared" si="4"/>
        <v>-5</v>
      </c>
      <c r="I22" s="24">
        <f t="shared" si="2"/>
        <v>-1.4245014245014245</v>
      </c>
      <c r="J22" s="25">
        <v>14</v>
      </c>
      <c r="K22" s="25">
        <v>16</v>
      </c>
      <c r="L22" s="2">
        <f t="shared" si="5"/>
        <v>-2</v>
      </c>
      <c r="M22" s="24">
        <f t="shared" si="3"/>
        <v>-0.5698005698005698</v>
      </c>
    </row>
    <row r="23" spans="1:13" s="2" customFormat="1" ht="12.75">
      <c r="A23" s="2" t="s">
        <v>77</v>
      </c>
      <c r="B23" s="27">
        <v>797</v>
      </c>
      <c r="C23" s="29">
        <v>799</v>
      </c>
      <c r="D23" s="2">
        <f t="shared" si="0"/>
        <v>-2</v>
      </c>
      <c r="E23" s="10">
        <f t="shared" si="1"/>
        <v>-0.2503128911138924</v>
      </c>
      <c r="F23" s="25">
        <v>8</v>
      </c>
      <c r="G23" s="25">
        <v>17</v>
      </c>
      <c r="H23" s="2">
        <f t="shared" si="4"/>
        <v>-9</v>
      </c>
      <c r="I23" s="24">
        <f t="shared" si="2"/>
        <v>-1.1264080100125156</v>
      </c>
      <c r="J23" s="25">
        <v>44</v>
      </c>
      <c r="K23" s="25">
        <v>37</v>
      </c>
      <c r="L23" s="2">
        <f t="shared" si="5"/>
        <v>7</v>
      </c>
      <c r="M23" s="24">
        <f t="shared" si="3"/>
        <v>0.8760951188986232</v>
      </c>
    </row>
    <row r="24" spans="1:13" s="2" customFormat="1" ht="12.75">
      <c r="A24" s="2" t="s">
        <v>78</v>
      </c>
      <c r="B24" s="27">
        <v>98</v>
      </c>
      <c r="C24" s="29">
        <v>104</v>
      </c>
      <c r="D24" s="2">
        <f t="shared" si="0"/>
        <v>-6</v>
      </c>
      <c r="E24" s="10">
        <f t="shared" si="1"/>
        <v>-5.769230769230769</v>
      </c>
      <c r="F24" s="25">
        <v>2</v>
      </c>
      <c r="G24" s="25">
        <v>3</v>
      </c>
      <c r="H24" s="2">
        <f t="shared" si="4"/>
        <v>-1</v>
      </c>
      <c r="I24" s="24">
        <f t="shared" si="2"/>
        <v>-0.9615384615384616</v>
      </c>
      <c r="J24" s="25">
        <v>2</v>
      </c>
      <c r="K24" s="25">
        <v>7</v>
      </c>
      <c r="L24" s="2">
        <f t="shared" si="5"/>
        <v>-5</v>
      </c>
      <c r="M24" s="24">
        <f t="shared" si="3"/>
        <v>-4.807692307692308</v>
      </c>
    </row>
    <row r="25" spans="1:13" s="2" customFormat="1" ht="12.75">
      <c r="A25" s="2" t="s">
        <v>79</v>
      </c>
      <c r="B25" s="27">
        <v>118</v>
      </c>
      <c r="C25" s="29">
        <v>111</v>
      </c>
      <c r="D25" s="2">
        <f t="shared" si="0"/>
        <v>7</v>
      </c>
      <c r="E25" s="10">
        <f t="shared" si="1"/>
        <v>6.306306306306306</v>
      </c>
      <c r="F25" s="25">
        <v>1</v>
      </c>
      <c r="G25" s="25">
        <v>2</v>
      </c>
      <c r="H25" s="2">
        <f t="shared" si="4"/>
        <v>-1</v>
      </c>
      <c r="I25" s="24">
        <f t="shared" si="2"/>
        <v>-0.9009009009009009</v>
      </c>
      <c r="J25" s="25">
        <v>8</v>
      </c>
      <c r="K25" s="25">
        <v>0</v>
      </c>
      <c r="L25" s="2">
        <f t="shared" si="5"/>
        <v>8</v>
      </c>
      <c r="M25" s="24">
        <f t="shared" si="3"/>
        <v>7.207207207207207</v>
      </c>
    </row>
    <row r="26" spans="1:13" s="2" customFormat="1" ht="12.75">
      <c r="A26" s="2" t="s">
        <v>80</v>
      </c>
      <c r="B26" s="27">
        <v>205</v>
      </c>
      <c r="C26" s="29">
        <v>218</v>
      </c>
      <c r="D26" s="2">
        <f t="shared" si="0"/>
        <v>-13</v>
      </c>
      <c r="E26" s="10">
        <f t="shared" si="1"/>
        <v>-5.963302752293578</v>
      </c>
      <c r="F26" s="25">
        <v>3</v>
      </c>
      <c r="G26" s="25">
        <v>1</v>
      </c>
      <c r="H26" s="2">
        <f t="shared" si="4"/>
        <v>2</v>
      </c>
      <c r="I26" s="24">
        <f t="shared" si="2"/>
        <v>0.9174311926605505</v>
      </c>
      <c r="J26" s="25">
        <v>2</v>
      </c>
      <c r="K26" s="25">
        <v>17</v>
      </c>
      <c r="L26" s="2">
        <f t="shared" si="5"/>
        <v>-15</v>
      </c>
      <c r="M26" s="24">
        <f t="shared" si="3"/>
        <v>-6.8807339449541285</v>
      </c>
    </row>
    <row r="27" spans="1:13" s="2" customFormat="1" ht="12.75">
      <c r="A27" s="2" t="s">
        <v>81</v>
      </c>
      <c r="B27" s="27">
        <v>568</v>
      </c>
      <c r="C27" s="29">
        <v>575</v>
      </c>
      <c r="D27" s="2">
        <f t="shared" si="0"/>
        <v>-7</v>
      </c>
      <c r="E27" s="10">
        <f t="shared" si="1"/>
        <v>-1.2173913043478262</v>
      </c>
      <c r="F27" s="25">
        <v>2</v>
      </c>
      <c r="G27" s="25">
        <v>5</v>
      </c>
      <c r="H27" s="2">
        <f t="shared" si="4"/>
        <v>-3</v>
      </c>
      <c r="I27" s="24">
        <f t="shared" si="2"/>
        <v>-0.5217391304347827</v>
      </c>
      <c r="J27" s="25">
        <v>7</v>
      </c>
      <c r="K27" s="25">
        <v>11</v>
      </c>
      <c r="L27" s="2">
        <f t="shared" si="5"/>
        <v>-4</v>
      </c>
      <c r="M27" s="24">
        <f t="shared" si="3"/>
        <v>-0.6956521739130435</v>
      </c>
    </row>
    <row r="28" spans="1:13" s="2" customFormat="1" ht="12.75">
      <c r="A28" s="2" t="s">
        <v>82</v>
      </c>
      <c r="B28" s="27">
        <v>4297</v>
      </c>
      <c r="C28" s="29">
        <v>4275</v>
      </c>
      <c r="D28" s="2">
        <f t="shared" si="0"/>
        <v>22</v>
      </c>
      <c r="E28" s="10">
        <f t="shared" si="1"/>
        <v>0.5146198830409356</v>
      </c>
      <c r="F28" s="25">
        <v>36</v>
      </c>
      <c r="G28" s="25">
        <v>39</v>
      </c>
      <c r="H28" s="2">
        <f t="shared" si="4"/>
        <v>-3</v>
      </c>
      <c r="I28" s="24">
        <f t="shared" si="2"/>
        <v>-0.07017543859649122</v>
      </c>
      <c r="J28" s="25">
        <v>137</v>
      </c>
      <c r="K28" s="25">
        <v>112</v>
      </c>
      <c r="L28" s="2">
        <f t="shared" si="5"/>
        <v>25</v>
      </c>
      <c r="M28" s="24">
        <f t="shared" si="3"/>
        <v>0.5847953216374269</v>
      </c>
    </row>
    <row r="29" spans="1:13" s="2" customFormat="1" ht="12.75">
      <c r="A29" s="2" t="s">
        <v>83</v>
      </c>
      <c r="B29" s="27">
        <v>69</v>
      </c>
      <c r="C29" s="29">
        <v>72</v>
      </c>
      <c r="D29" s="2">
        <f t="shared" si="0"/>
        <v>-3</v>
      </c>
      <c r="E29" s="10">
        <f t="shared" si="1"/>
        <v>-4.166666666666666</v>
      </c>
      <c r="F29" s="25">
        <v>0</v>
      </c>
      <c r="G29" s="25">
        <v>3</v>
      </c>
      <c r="H29" s="2">
        <f t="shared" si="4"/>
        <v>-3</v>
      </c>
      <c r="I29" s="24">
        <f t="shared" si="2"/>
        <v>-4.166666666666666</v>
      </c>
      <c r="J29" s="25">
        <v>3</v>
      </c>
      <c r="K29" s="25">
        <v>3</v>
      </c>
      <c r="L29" s="2">
        <f t="shared" si="5"/>
        <v>0</v>
      </c>
      <c r="M29" s="24">
        <f t="shared" si="3"/>
        <v>0</v>
      </c>
    </row>
    <row r="30" spans="1:13" s="2" customFormat="1" ht="12.75">
      <c r="A30" s="2" t="s">
        <v>84</v>
      </c>
      <c r="B30" s="27">
        <v>71</v>
      </c>
      <c r="C30" s="29">
        <v>70</v>
      </c>
      <c r="D30" s="2">
        <f t="shared" si="0"/>
        <v>1</v>
      </c>
      <c r="E30" s="10">
        <f t="shared" si="1"/>
        <v>1.4285714285714286</v>
      </c>
      <c r="F30" s="25">
        <v>0</v>
      </c>
      <c r="G30" s="25">
        <v>1</v>
      </c>
      <c r="H30" s="2">
        <f t="shared" si="4"/>
        <v>-1</v>
      </c>
      <c r="I30" s="24">
        <f t="shared" si="2"/>
        <v>-1.4285714285714286</v>
      </c>
      <c r="J30" s="25">
        <v>6</v>
      </c>
      <c r="K30" s="25">
        <v>4</v>
      </c>
      <c r="L30" s="2">
        <f t="shared" si="5"/>
        <v>2</v>
      </c>
      <c r="M30" s="24">
        <f t="shared" si="3"/>
        <v>2.857142857142857</v>
      </c>
    </row>
    <row r="31" spans="1:13" s="2" customFormat="1" ht="12.75">
      <c r="A31" s="2" t="s">
        <v>85</v>
      </c>
      <c r="B31" s="27">
        <v>150</v>
      </c>
      <c r="C31" s="29">
        <v>159</v>
      </c>
      <c r="D31" s="2">
        <f t="shared" si="0"/>
        <v>-9</v>
      </c>
      <c r="E31" s="10">
        <f t="shared" si="1"/>
        <v>-5.660377358490567</v>
      </c>
      <c r="F31" s="25">
        <v>1</v>
      </c>
      <c r="G31" s="25">
        <v>2</v>
      </c>
      <c r="H31" s="2">
        <f t="shared" si="4"/>
        <v>-1</v>
      </c>
      <c r="I31" s="24">
        <f t="shared" si="2"/>
        <v>-0.628930817610063</v>
      </c>
      <c r="J31" s="25">
        <v>5</v>
      </c>
      <c r="K31" s="25">
        <v>13</v>
      </c>
      <c r="L31" s="2">
        <f t="shared" si="5"/>
        <v>-8</v>
      </c>
      <c r="M31" s="24">
        <f t="shared" si="3"/>
        <v>-5.031446540880504</v>
      </c>
    </row>
    <row r="32" spans="1:13" s="2" customFormat="1" ht="12.75">
      <c r="A32" s="2" t="s">
        <v>86</v>
      </c>
      <c r="B32" s="27">
        <v>129</v>
      </c>
      <c r="C32" s="29">
        <v>133</v>
      </c>
      <c r="D32" s="2">
        <f t="shared" si="0"/>
        <v>-4</v>
      </c>
      <c r="E32" s="10">
        <f t="shared" si="1"/>
        <v>-3.007518796992481</v>
      </c>
      <c r="F32" s="25">
        <v>0</v>
      </c>
      <c r="G32" s="25">
        <v>1</v>
      </c>
      <c r="H32" s="2">
        <f t="shared" si="4"/>
        <v>-1</v>
      </c>
      <c r="I32" s="24">
        <f t="shared" si="2"/>
        <v>-0.7518796992481203</v>
      </c>
      <c r="J32" s="25">
        <v>1</v>
      </c>
      <c r="K32" s="25">
        <v>4</v>
      </c>
      <c r="L32" s="2">
        <f t="shared" si="5"/>
        <v>-3</v>
      </c>
      <c r="M32" s="24">
        <f t="shared" si="3"/>
        <v>-2.2556390977443606</v>
      </c>
    </row>
    <row r="33" spans="1:13" s="2" customFormat="1" ht="12.75">
      <c r="A33" s="2" t="s">
        <v>87</v>
      </c>
      <c r="B33" s="27">
        <v>236</v>
      </c>
      <c r="C33" s="29">
        <v>219</v>
      </c>
      <c r="D33" s="2">
        <f t="shared" si="0"/>
        <v>17</v>
      </c>
      <c r="E33" s="10">
        <f t="shared" si="1"/>
        <v>7.76255707762557</v>
      </c>
      <c r="F33" s="25">
        <v>4</v>
      </c>
      <c r="G33" s="25">
        <v>2</v>
      </c>
      <c r="H33" s="2">
        <f t="shared" si="4"/>
        <v>2</v>
      </c>
      <c r="I33" s="24">
        <f t="shared" si="2"/>
        <v>0.91324200913242</v>
      </c>
      <c r="J33" s="25">
        <v>18</v>
      </c>
      <c r="K33" s="25">
        <v>3</v>
      </c>
      <c r="L33" s="2">
        <f t="shared" si="5"/>
        <v>15</v>
      </c>
      <c r="M33" s="24">
        <f t="shared" si="3"/>
        <v>6.8493150684931505</v>
      </c>
    </row>
    <row r="34" spans="1:13" s="2" customFormat="1" ht="12.75">
      <c r="A34" s="2" t="s">
        <v>88</v>
      </c>
      <c r="B34" s="27">
        <v>183</v>
      </c>
      <c r="C34" s="29">
        <v>183</v>
      </c>
      <c r="D34" s="2">
        <f t="shared" si="0"/>
        <v>0</v>
      </c>
      <c r="E34" s="10">
        <f t="shared" si="1"/>
        <v>0</v>
      </c>
      <c r="F34" s="25">
        <v>2</v>
      </c>
      <c r="G34" s="25">
        <v>2</v>
      </c>
      <c r="H34" s="2">
        <f t="shared" si="4"/>
        <v>0</v>
      </c>
      <c r="I34" s="24">
        <f t="shared" si="2"/>
        <v>0</v>
      </c>
      <c r="J34" s="25">
        <v>2</v>
      </c>
      <c r="K34" s="25">
        <v>2</v>
      </c>
      <c r="L34" s="2">
        <f t="shared" si="5"/>
        <v>0</v>
      </c>
      <c r="M34" s="24">
        <f t="shared" si="3"/>
        <v>0</v>
      </c>
    </row>
    <row r="35" spans="1:13" s="2" customFormat="1" ht="12.75">
      <c r="A35" s="2" t="s">
        <v>89</v>
      </c>
      <c r="B35" s="27">
        <v>78</v>
      </c>
      <c r="C35" s="29">
        <v>82</v>
      </c>
      <c r="D35" s="2">
        <f t="shared" si="0"/>
        <v>-4</v>
      </c>
      <c r="E35" s="10">
        <f t="shared" si="1"/>
        <v>-4.878048780487805</v>
      </c>
      <c r="F35" s="25">
        <v>1</v>
      </c>
      <c r="G35" s="25">
        <v>2</v>
      </c>
      <c r="H35" s="2">
        <f t="shared" si="4"/>
        <v>-1</v>
      </c>
      <c r="I35" s="24">
        <f t="shared" si="2"/>
        <v>-1.2195121951219512</v>
      </c>
      <c r="J35" s="25">
        <v>0</v>
      </c>
      <c r="K35" s="25">
        <v>3</v>
      </c>
      <c r="L35" s="2">
        <f t="shared" si="5"/>
        <v>-3</v>
      </c>
      <c r="M35" s="24">
        <f t="shared" si="3"/>
        <v>-3.6585365853658534</v>
      </c>
    </row>
    <row r="36" spans="1:13" s="2" customFormat="1" ht="12.75">
      <c r="A36" s="2" t="s">
        <v>90</v>
      </c>
      <c r="B36" s="27">
        <v>376</v>
      </c>
      <c r="C36" s="29">
        <v>366</v>
      </c>
      <c r="D36" s="2">
        <f t="shared" si="0"/>
        <v>10</v>
      </c>
      <c r="E36" s="10">
        <f t="shared" si="1"/>
        <v>2.73224043715847</v>
      </c>
      <c r="F36" s="25">
        <v>4</v>
      </c>
      <c r="G36" s="25">
        <v>2</v>
      </c>
      <c r="H36" s="2">
        <f t="shared" si="4"/>
        <v>2</v>
      </c>
      <c r="I36" s="24">
        <f t="shared" si="2"/>
        <v>0.546448087431694</v>
      </c>
      <c r="J36" s="25">
        <v>13</v>
      </c>
      <c r="K36" s="25">
        <v>5</v>
      </c>
      <c r="L36" s="2">
        <f t="shared" si="5"/>
        <v>8</v>
      </c>
      <c r="M36" s="24">
        <f t="shared" si="3"/>
        <v>2.185792349726776</v>
      </c>
    </row>
    <row r="37" spans="1:13" s="2" customFormat="1" ht="12.75">
      <c r="A37" s="2" t="s">
        <v>91</v>
      </c>
      <c r="B37" s="27">
        <v>425</v>
      </c>
      <c r="C37" s="29">
        <v>432</v>
      </c>
      <c r="D37" s="2">
        <f t="shared" si="0"/>
        <v>-7</v>
      </c>
      <c r="E37" s="10">
        <f t="shared" si="1"/>
        <v>-1.6203703703703702</v>
      </c>
      <c r="F37" s="25">
        <v>6</v>
      </c>
      <c r="G37" s="25">
        <v>10</v>
      </c>
      <c r="H37" s="2">
        <f t="shared" si="4"/>
        <v>-4</v>
      </c>
      <c r="I37" s="24">
        <f t="shared" si="2"/>
        <v>-0.9259259259259258</v>
      </c>
      <c r="J37" s="25">
        <v>17</v>
      </c>
      <c r="K37" s="25">
        <v>20</v>
      </c>
      <c r="L37" s="2">
        <f t="shared" si="5"/>
        <v>-3</v>
      </c>
      <c r="M37" s="24">
        <f t="shared" si="3"/>
        <v>-0.6944444444444444</v>
      </c>
    </row>
    <row r="38" spans="1:13" s="2" customFormat="1" ht="12.75">
      <c r="A38" s="2" t="s">
        <v>92</v>
      </c>
      <c r="B38" s="27">
        <v>5031</v>
      </c>
      <c r="C38" s="29">
        <v>5039</v>
      </c>
      <c r="D38" s="2">
        <f t="shared" si="0"/>
        <v>-8</v>
      </c>
      <c r="E38" s="10">
        <f t="shared" si="1"/>
        <v>-0.15876165905933717</v>
      </c>
      <c r="F38" s="25">
        <v>30</v>
      </c>
      <c r="G38" s="25">
        <v>62</v>
      </c>
      <c r="H38" s="2">
        <f t="shared" si="4"/>
        <v>-32</v>
      </c>
      <c r="I38" s="24">
        <f t="shared" si="2"/>
        <v>-0.6350466362373487</v>
      </c>
      <c r="J38" s="25">
        <v>188</v>
      </c>
      <c r="K38" s="25">
        <v>164</v>
      </c>
      <c r="L38" s="2">
        <f t="shared" si="5"/>
        <v>24</v>
      </c>
      <c r="M38" s="24">
        <f t="shared" si="3"/>
        <v>0.4762849771780115</v>
      </c>
    </row>
    <row r="39" spans="1:13" s="2" customFormat="1" ht="12.75">
      <c r="A39" s="2" t="s">
        <v>93</v>
      </c>
      <c r="B39" s="27">
        <v>2305</v>
      </c>
      <c r="C39" s="29">
        <v>2298</v>
      </c>
      <c r="D39" s="2">
        <f t="shared" si="0"/>
        <v>7</v>
      </c>
      <c r="E39" s="10">
        <f t="shared" si="1"/>
        <v>0.30461270670147955</v>
      </c>
      <c r="F39" s="25">
        <v>25</v>
      </c>
      <c r="G39" s="25">
        <v>30</v>
      </c>
      <c r="H39" s="2">
        <f t="shared" si="4"/>
        <v>-5</v>
      </c>
      <c r="I39" s="24">
        <f t="shared" si="2"/>
        <v>-0.2175805047867711</v>
      </c>
      <c r="J39" s="25">
        <v>88</v>
      </c>
      <c r="K39" s="25">
        <v>76</v>
      </c>
      <c r="L39" s="2">
        <f t="shared" si="5"/>
        <v>12</v>
      </c>
      <c r="M39" s="24">
        <f t="shared" si="3"/>
        <v>0.5221932114882507</v>
      </c>
    </row>
    <row r="40" spans="1:13" s="2" customFormat="1" ht="12.75">
      <c r="A40" s="2" t="s">
        <v>94</v>
      </c>
      <c r="B40" s="27">
        <v>7452</v>
      </c>
      <c r="C40" s="29">
        <v>7442</v>
      </c>
      <c r="D40" s="2">
        <f t="shared" si="0"/>
        <v>10</v>
      </c>
      <c r="E40" s="10">
        <f t="shared" si="1"/>
        <v>0.13437248051599032</v>
      </c>
      <c r="F40" s="25">
        <v>55</v>
      </c>
      <c r="G40" s="25">
        <v>101</v>
      </c>
      <c r="H40" s="2">
        <f t="shared" si="4"/>
        <v>-46</v>
      </c>
      <c r="I40" s="24">
        <f t="shared" si="2"/>
        <v>-0.6181134103735555</v>
      </c>
      <c r="J40" s="25">
        <v>225</v>
      </c>
      <c r="K40" s="25">
        <v>169</v>
      </c>
      <c r="L40" s="2">
        <f t="shared" si="5"/>
        <v>56</v>
      </c>
      <c r="M40" s="24">
        <f t="shared" si="3"/>
        <v>0.7524858908895459</v>
      </c>
    </row>
    <row r="41" spans="1:13" s="2" customFormat="1" ht="12.75">
      <c r="A41" s="2" t="s">
        <v>95</v>
      </c>
      <c r="B41" s="27">
        <v>158</v>
      </c>
      <c r="C41" s="29">
        <v>149</v>
      </c>
      <c r="D41" s="2">
        <f t="shared" si="0"/>
        <v>9</v>
      </c>
      <c r="E41" s="10">
        <f t="shared" si="1"/>
        <v>6.0402684563758395</v>
      </c>
      <c r="F41" s="25">
        <v>2</v>
      </c>
      <c r="G41" s="25">
        <v>1</v>
      </c>
      <c r="H41" s="2">
        <f t="shared" si="4"/>
        <v>1</v>
      </c>
      <c r="I41" s="24">
        <f t="shared" si="2"/>
        <v>0.6711409395973155</v>
      </c>
      <c r="J41" s="25">
        <v>10</v>
      </c>
      <c r="K41" s="25">
        <v>2</v>
      </c>
      <c r="L41" s="2">
        <f t="shared" si="5"/>
        <v>8</v>
      </c>
      <c r="M41" s="24">
        <f t="shared" si="3"/>
        <v>5.369127516778524</v>
      </c>
    </row>
    <row r="42" spans="2:13" ht="12.75">
      <c r="B42" s="27"/>
      <c r="C42" s="29"/>
      <c r="D42" s="2"/>
      <c r="E42" s="10"/>
      <c r="H42" s="2"/>
      <c r="I42" s="24"/>
      <c r="L42" s="2"/>
      <c r="M42" s="24"/>
    </row>
    <row r="43" spans="1:13" ht="12.75">
      <c r="A43" s="4" t="s">
        <v>96</v>
      </c>
      <c r="B43" s="27">
        <f>SUM(B9:B42)</f>
        <v>48371</v>
      </c>
      <c r="C43" s="29">
        <f>SUM(C9:C42)</f>
        <v>48500</v>
      </c>
      <c r="D43" s="2">
        <f>B43-C43</f>
        <v>-129</v>
      </c>
      <c r="E43" s="10">
        <f>(B43-C43)/C43*100</f>
        <v>-0.26597938144329897</v>
      </c>
      <c r="F43" s="6">
        <f>SUM(F9:F42)</f>
        <v>376</v>
      </c>
      <c r="G43" s="6">
        <f>SUM(G9:G42)</f>
        <v>620</v>
      </c>
      <c r="H43" s="2">
        <f t="shared" si="4"/>
        <v>-244</v>
      </c>
      <c r="I43" s="24">
        <f>(F43-G43)/C43*100</f>
        <v>-0.5030927835051546</v>
      </c>
      <c r="J43" s="6">
        <f>SUM(J9:J42)</f>
        <v>1532</v>
      </c>
      <c r="K43" s="6">
        <f>SUM(K9:K42)</f>
        <v>1417</v>
      </c>
      <c r="L43" s="2">
        <f t="shared" si="5"/>
        <v>115</v>
      </c>
      <c r="M43" s="24">
        <f>(J43-K43)/C43*100</f>
        <v>0.2371134020618557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5" width="16.7109375" style="0" customWidth="1"/>
  </cols>
  <sheetData>
    <row r="1" ht="18.75">
      <c r="A1" s="3" t="s">
        <v>54</v>
      </c>
    </row>
    <row r="2" ht="18.75">
      <c r="A2" s="3" t="s">
        <v>117</v>
      </c>
    </row>
    <row r="4" ht="18.75">
      <c r="A4" s="3" t="s">
        <v>0</v>
      </c>
    </row>
    <row r="7" spans="1:5" ht="12.75">
      <c r="A7" s="22"/>
      <c r="B7" s="19" t="s">
        <v>99</v>
      </c>
      <c r="C7" s="19" t="s">
        <v>102</v>
      </c>
      <c r="D7" s="19" t="s">
        <v>104</v>
      </c>
      <c r="E7" s="19" t="s">
        <v>106</v>
      </c>
    </row>
    <row r="8" spans="1:5" ht="14.25">
      <c r="A8" s="23"/>
      <c r="B8" s="20" t="s">
        <v>100</v>
      </c>
      <c r="C8" s="20" t="s">
        <v>103</v>
      </c>
      <c r="D8" s="20" t="s">
        <v>105</v>
      </c>
      <c r="E8" s="20" t="s">
        <v>107</v>
      </c>
    </row>
    <row r="9" spans="1:5" ht="12.75">
      <c r="A9" s="22"/>
      <c r="B9" s="21" t="s">
        <v>101</v>
      </c>
      <c r="C9" s="21" t="s">
        <v>101</v>
      </c>
      <c r="D9" s="21" t="s">
        <v>101</v>
      </c>
      <c r="E9" s="21" t="s">
        <v>101</v>
      </c>
    </row>
    <row r="12" spans="1:5" ht="12.75">
      <c r="A12" t="s">
        <v>55</v>
      </c>
      <c r="B12" s="8">
        <f>IndDemVerc!B66</f>
        <v>7.869244692338168</v>
      </c>
      <c r="C12" s="8">
        <f>IndDemVerc!C66</f>
        <v>12.413675240233358</v>
      </c>
      <c r="D12" s="8">
        <f>IndDemVerc!D66</f>
        <v>38.82575021945327</v>
      </c>
      <c r="E12" s="8">
        <f>IndDemVerc!E66</f>
        <v>31.484747026699498</v>
      </c>
    </row>
    <row r="13" spans="2:5" ht="12.75">
      <c r="B13" s="8"/>
      <c r="C13" s="8"/>
      <c r="D13" s="8"/>
      <c r="E13" s="8"/>
    </row>
    <row r="14" spans="1:5" ht="12.75">
      <c r="A14" t="s">
        <v>98</v>
      </c>
      <c r="B14" s="8">
        <f>IndDemBorg!B46</f>
        <v>7.762901177855086</v>
      </c>
      <c r="C14" s="8">
        <f>IndDemBorg!C46</f>
        <v>12.800528537952536</v>
      </c>
      <c r="D14" s="8">
        <f>IndDemBorg!D46</f>
        <v>31.629693097005294</v>
      </c>
      <c r="E14" s="8">
        <f>IndDemBorg!E46</f>
        <v>29.25540151335281</v>
      </c>
    </row>
    <row r="15" spans="2:5" ht="12.75">
      <c r="B15" s="8"/>
      <c r="C15" s="8"/>
      <c r="D15" s="8"/>
      <c r="E15" s="8"/>
    </row>
    <row r="16" spans="2:5" ht="12.75">
      <c r="B16" s="8"/>
      <c r="C16" s="8"/>
      <c r="D16" s="8"/>
      <c r="E16" s="8"/>
    </row>
    <row r="17" spans="1:5" ht="12.75">
      <c r="A17" s="5" t="s">
        <v>96</v>
      </c>
      <c r="B17" s="8">
        <f>(BilDemProv!F16/((BilDemProv!C16+BilDemProv!B16)/2))*1000</f>
        <v>7.840171140380832</v>
      </c>
      <c r="C17" s="8">
        <f>(BilDemProv!G16/((BilDemProv!C16+BilDemProv!B16)/2))*1000</f>
        <v>12.51943814929063</v>
      </c>
      <c r="D17" s="8">
        <f>(BilDemProv!J16/((BilDemProv!C16+BilDemProv!B16)/2))*1000</f>
        <v>36.85839996161759</v>
      </c>
      <c r="E17" s="8">
        <f>(BilDemProv!K16/((BilDemProv!C16+BilDemProv!B16)/2))*1000</f>
        <v>30.875259998475993</v>
      </c>
    </row>
    <row r="18" ht="12.75">
      <c r="A18" s="4" t="s">
        <v>97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6.7109375" style="0" customWidth="1"/>
  </cols>
  <sheetData>
    <row r="1" ht="18.75">
      <c r="A1" s="3" t="s">
        <v>54</v>
      </c>
    </row>
    <row r="2" ht="18.75">
      <c r="A2" s="3" t="s">
        <v>117</v>
      </c>
    </row>
    <row r="3" ht="6" customHeight="1"/>
    <row r="4" ht="18.75">
      <c r="A4" s="3" t="s">
        <v>55</v>
      </c>
    </row>
    <row r="7" spans="1:5" ht="12.75">
      <c r="A7" s="16"/>
      <c r="B7" s="19" t="s">
        <v>99</v>
      </c>
      <c r="C7" s="19" t="s">
        <v>102</v>
      </c>
      <c r="D7" s="19" t="s">
        <v>104</v>
      </c>
      <c r="E7" s="19" t="s">
        <v>106</v>
      </c>
    </row>
    <row r="8" spans="1:5" ht="14.25">
      <c r="A8" s="17" t="s">
        <v>56</v>
      </c>
      <c r="B8" s="20" t="s">
        <v>100</v>
      </c>
      <c r="C8" s="20" t="s">
        <v>103</v>
      </c>
      <c r="D8" s="20" t="s">
        <v>105</v>
      </c>
      <c r="E8" s="20" t="s">
        <v>107</v>
      </c>
    </row>
    <row r="9" spans="1:5" ht="12" customHeight="1">
      <c r="A9" s="18"/>
      <c r="B9" s="21" t="s">
        <v>101</v>
      </c>
      <c r="C9" s="21" t="s">
        <v>101</v>
      </c>
      <c r="D9" s="21" t="s">
        <v>101</v>
      </c>
      <c r="E9" s="21" t="s">
        <v>101</v>
      </c>
    </row>
    <row r="12" spans="1:5" ht="12.75">
      <c r="A12" t="s">
        <v>1</v>
      </c>
      <c r="B12" s="8">
        <f>(BilDemVerc!F9/((BilDemVerc!C9+BilDemVerc!B9)/2))*1000</f>
        <v>5.961251862891207</v>
      </c>
      <c r="C12" s="8">
        <f>(BilDemVerc!G9/((BilDemVerc!C9+BilDemVerc!B9)/2))*1000</f>
        <v>20.864381520119228</v>
      </c>
      <c r="D12" s="8">
        <f>(BilDemVerc!J9/((BilDemVerc!C9+BilDemVerc!B9)/2))*1000</f>
        <v>47.69001490312966</v>
      </c>
      <c r="E12" s="8">
        <f>(BilDemVerc!K9/((BilDemVerc!C9+BilDemVerc!B9)/2))*1000</f>
        <v>65.57377049180329</v>
      </c>
    </row>
    <row r="13" spans="1:5" ht="12.75">
      <c r="A13" t="s">
        <v>2</v>
      </c>
      <c r="B13" s="8">
        <f>(BilDemVerc!F10/((BilDemVerc!C10+BilDemVerc!B10)/2))*1000</f>
        <v>8.847855356799386</v>
      </c>
      <c r="C13" s="8">
        <f>(BilDemVerc!G10/((BilDemVerc!C10+BilDemVerc!B10)/2))*1000</f>
        <v>12.310059626851316</v>
      </c>
      <c r="D13" s="8">
        <f>(BilDemVerc!J10/((BilDemVerc!C10+BilDemVerc!B10)/2))*1000</f>
        <v>31.544527793806502</v>
      </c>
      <c r="E13" s="8">
        <f>(BilDemVerc!K10/((BilDemVerc!C10+BilDemVerc!B10)/2))*1000</f>
        <v>26.15887670705905</v>
      </c>
    </row>
    <row r="14" spans="1:5" ht="12.75">
      <c r="A14" t="s">
        <v>3</v>
      </c>
      <c r="B14" s="8">
        <f>(BilDemVerc!F11/((BilDemVerc!C11+BilDemVerc!B11)/2))*1000</f>
        <v>3.855421686746988</v>
      </c>
      <c r="C14" s="8">
        <f>(BilDemVerc!G11/((BilDemVerc!C11+BilDemVerc!B11)/2))*1000</f>
        <v>10.602409638554217</v>
      </c>
      <c r="D14" s="8">
        <f>(BilDemVerc!J11/((BilDemVerc!C11+BilDemVerc!B11)/2))*1000</f>
        <v>41.44578313253012</v>
      </c>
      <c r="E14" s="8">
        <f>(BilDemVerc!K11/((BilDemVerc!C11+BilDemVerc!B11)/2))*1000</f>
        <v>39.51807228915662</v>
      </c>
    </row>
    <row r="15" spans="1:5" ht="12.75">
      <c r="A15" t="s">
        <v>4</v>
      </c>
      <c r="B15" s="8">
        <f>(BilDemVerc!F12/((BilDemVerc!C12+BilDemVerc!B12)/2))*1000</f>
        <v>4.318100035984167</v>
      </c>
      <c r="C15" s="8">
        <f>(BilDemVerc!G12/((BilDemVerc!C12+BilDemVerc!B12)/2))*1000</f>
        <v>13.673983447283195</v>
      </c>
      <c r="D15" s="8">
        <f>(BilDemVerc!J12/((BilDemVerc!C12+BilDemVerc!B12)/2))*1000</f>
        <v>38.8629003238575</v>
      </c>
      <c r="E15" s="8">
        <f>(BilDemVerc!K12/((BilDemVerc!C12+BilDemVerc!B12)/2))*1000</f>
        <v>51.81720043181001</v>
      </c>
    </row>
    <row r="16" spans="1:5" ht="12.75">
      <c r="A16" t="s">
        <v>5</v>
      </c>
      <c r="B16" s="8">
        <f>(BilDemVerc!F13/((BilDemVerc!C13+BilDemVerc!B13)/2))*1000</f>
        <v>3.656307129798903</v>
      </c>
      <c r="C16" s="8">
        <f>(BilDemVerc!G13/((BilDemVerc!C13+BilDemVerc!B13)/2))*1000</f>
        <v>10.968921389396709</v>
      </c>
      <c r="D16" s="8">
        <f>(BilDemVerc!J13/((BilDemVerc!C13+BilDemVerc!B13)/2))*1000</f>
        <v>51.18829981718464</v>
      </c>
      <c r="E16" s="8">
        <f>(BilDemVerc!K13/((BilDemVerc!C13+BilDemVerc!B13)/2))*1000</f>
        <v>47.53199268738574</v>
      </c>
    </row>
    <row r="17" spans="1:5" ht="12.75">
      <c r="A17" t="s">
        <v>6</v>
      </c>
      <c r="B17" s="8">
        <f>(BilDemVerc!F14/((BilDemVerc!C14+BilDemVerc!B14)/2))*1000</f>
        <v>6.874539651362632</v>
      </c>
      <c r="C17" s="8">
        <f>(BilDemVerc!G14/((BilDemVerc!C14+BilDemVerc!B14)/2))*1000</f>
        <v>14.240117849251167</v>
      </c>
      <c r="D17" s="8">
        <f>(BilDemVerc!J14/((BilDemVerc!C14+BilDemVerc!B14)/2))*1000</f>
        <v>41.24723790817579</v>
      </c>
      <c r="E17" s="8">
        <f>(BilDemVerc!K14/((BilDemVerc!C14+BilDemVerc!B14)/2))*1000</f>
        <v>27.498158605450527</v>
      </c>
    </row>
    <row r="18" spans="1:5" ht="12.75">
      <c r="A18" t="s">
        <v>7</v>
      </c>
      <c r="B18" s="8">
        <f>(BilDemVerc!F15/((BilDemVerc!C15+BilDemVerc!B15)/2))*1000</f>
        <v>7.239474185559154</v>
      </c>
      <c r="C18" s="8">
        <f>(BilDemVerc!G15/((BilDemVerc!C15+BilDemVerc!B15)/2))*1000</f>
        <v>15.240998285387693</v>
      </c>
      <c r="D18" s="8">
        <f>(BilDemVerc!J15/((BilDemVerc!C15+BilDemVerc!B15)/2))*1000</f>
        <v>38.48352067060393</v>
      </c>
      <c r="E18" s="8">
        <f>(BilDemVerc!K15/((BilDemVerc!C15+BilDemVerc!B15)/2))*1000</f>
        <v>27.052771956563156</v>
      </c>
    </row>
    <row r="19" spans="1:5" ht="12.75">
      <c r="A19" t="s">
        <v>8</v>
      </c>
      <c r="B19" s="8">
        <f>(BilDemVerc!F16/((BilDemVerc!C16+BilDemVerc!B16)/2))*1000</f>
        <v>8.341056533827619</v>
      </c>
      <c r="C19" s="8">
        <f>(BilDemVerc!G16/((BilDemVerc!C16+BilDemVerc!B16)/2))*1000</f>
        <v>13.438368860055608</v>
      </c>
      <c r="D19" s="8">
        <f>(BilDemVerc!J16/((BilDemVerc!C16+BilDemVerc!B16)/2))*1000</f>
        <v>50.5097312326228</v>
      </c>
      <c r="E19" s="8">
        <f>(BilDemVerc!K16/((BilDemVerc!C16+BilDemVerc!B16)/2))*1000</f>
        <v>31.51065801668211</v>
      </c>
    </row>
    <row r="20" spans="1:5" ht="12.75">
      <c r="A20" t="s">
        <v>9</v>
      </c>
      <c r="B20" s="8">
        <f>(BilDemVerc!F17/((BilDemVerc!C17+BilDemVerc!B17)/2))*1000</f>
        <v>8.298755186721992</v>
      </c>
      <c r="C20" s="8">
        <f>(BilDemVerc!G17/((BilDemVerc!C17+BilDemVerc!B17)/2))*1000</f>
        <v>15.560165975103734</v>
      </c>
      <c r="D20" s="8">
        <f>(BilDemVerc!J17/((BilDemVerc!C17+BilDemVerc!B17)/2))*1000</f>
        <v>37.344398340248965</v>
      </c>
      <c r="E20" s="8">
        <f>(BilDemVerc!K17/((BilDemVerc!C17+BilDemVerc!B17)/2))*1000</f>
        <v>23.858921161825723</v>
      </c>
    </row>
    <row r="21" spans="1:5" ht="12.75">
      <c r="A21" t="s">
        <v>10</v>
      </c>
      <c r="B21" s="8">
        <f>(BilDemVerc!F18/((BilDemVerc!C18+BilDemVerc!B18)/2))*1000</f>
        <v>4.6040515653775325</v>
      </c>
      <c r="C21" s="8">
        <f>(BilDemVerc!G18/((BilDemVerc!C18+BilDemVerc!B18)/2))*1000</f>
        <v>20.257826887661142</v>
      </c>
      <c r="D21" s="8">
        <f>(BilDemVerc!J18/((BilDemVerc!C18+BilDemVerc!B18)/2))*1000</f>
        <v>52.48618784530387</v>
      </c>
      <c r="E21" s="8">
        <f>(BilDemVerc!K18/((BilDemVerc!C18+BilDemVerc!B18)/2))*1000</f>
        <v>42.3572744014733</v>
      </c>
    </row>
    <row r="22" spans="1:5" ht="12.75">
      <c r="A22" t="s">
        <v>11</v>
      </c>
      <c r="B22" s="8">
        <f>(BilDemVerc!F19/((BilDemVerc!C19+BilDemVerc!B19)/2))*1000</f>
        <v>5.752636625119846</v>
      </c>
      <c r="C22" s="8">
        <f>(BilDemVerc!G19/((BilDemVerc!C19+BilDemVerc!B19)/2))*1000</f>
        <v>0.9587727708533077</v>
      </c>
      <c r="D22" s="8">
        <f>(BilDemVerc!J19/((BilDemVerc!C19+BilDemVerc!B19)/2))*1000</f>
        <v>59.443911792905084</v>
      </c>
      <c r="E22" s="8">
        <f>(BilDemVerc!K19/((BilDemVerc!C19+BilDemVerc!B19)/2))*1000</f>
        <v>37.392138063279006</v>
      </c>
    </row>
    <row r="23" spans="1:5" ht="12.75">
      <c r="A23" t="s">
        <v>12</v>
      </c>
      <c r="B23" s="8">
        <f>(BilDemVerc!F20/((BilDemVerc!C20+BilDemVerc!B20)/2))*1000</f>
        <v>9.424083769633508</v>
      </c>
      <c r="C23" s="8">
        <f>(BilDemVerc!G20/((BilDemVerc!C20+BilDemVerc!B20)/2))*1000</f>
        <v>10.471204188481677</v>
      </c>
      <c r="D23" s="8">
        <f>(BilDemVerc!J20/((BilDemVerc!C20+BilDemVerc!B20)/2))*1000</f>
        <v>41.88481675392671</v>
      </c>
      <c r="E23" s="8">
        <f>(BilDemVerc!K20/((BilDemVerc!C20+BilDemVerc!B20)/2))*1000</f>
        <v>45.026178010471206</v>
      </c>
    </row>
    <row r="24" spans="1:5" ht="12.75">
      <c r="A24" t="s">
        <v>13</v>
      </c>
      <c r="B24" s="8">
        <f>(BilDemVerc!F21/((BilDemVerc!C21+BilDemVerc!B21)/2))*1000</f>
        <v>14.869888475836431</v>
      </c>
      <c r="C24" s="8">
        <f>(BilDemVerc!G21/((BilDemVerc!C21+BilDemVerc!B21)/2))*1000</f>
        <v>14.869888475836431</v>
      </c>
      <c r="D24" s="8">
        <f>(BilDemVerc!J21/((BilDemVerc!C21+BilDemVerc!B21)/2))*1000</f>
        <v>22.304832713754646</v>
      </c>
      <c r="E24" s="8">
        <f>(BilDemVerc!K21/((BilDemVerc!C21+BilDemVerc!B21)/2))*1000</f>
        <v>29.739776951672862</v>
      </c>
    </row>
    <row r="25" spans="1:5" ht="12.75">
      <c r="A25" t="s">
        <v>14</v>
      </c>
      <c r="B25" s="8">
        <f>(BilDemVerc!F22/((BilDemVerc!C22+BilDemVerc!N22)/2))*1000</f>
        <v>15.859030837004406</v>
      </c>
      <c r="C25" s="8">
        <f>(BilDemVerc!G22/((BilDemVerc!C22+BilDemVerc!N22)/2))*1000</f>
        <v>22.46696035242291</v>
      </c>
      <c r="D25" s="8">
        <f>(BilDemVerc!J22/((BilDemVerc!C22+BilDemVerc!N22)/2))*1000</f>
        <v>67.40088105726873</v>
      </c>
      <c r="E25" s="8">
        <f>(BilDemVerc!K22/((BilDemVerc!C22+BilDemVerc!N22)/2))*1000</f>
        <v>55.947136563876654</v>
      </c>
    </row>
    <row r="26" spans="1:5" ht="12.75">
      <c r="A26" t="s">
        <v>15</v>
      </c>
      <c r="B26" s="8">
        <f>(BilDemVerc!F23/((BilDemVerc!C23+BilDemVerc!N23)/2))*1000</f>
        <v>31.746031746031743</v>
      </c>
      <c r="C26" s="8">
        <f>(BilDemVerc!G23/((BilDemVerc!C23+BilDemVerc!N23)/2))*1000</f>
        <v>15.873015873015872</v>
      </c>
      <c r="D26" s="8">
        <f>(BilDemVerc!J23/((BilDemVerc!C23+BilDemVerc!N23)/2))*1000</f>
        <v>63.49206349206349</v>
      </c>
      <c r="E26" s="8">
        <f>(BilDemVerc!K23/((BilDemVerc!C23+BilDemVerc!N23)/2))*1000</f>
        <v>79.36507936507937</v>
      </c>
    </row>
    <row r="27" spans="1:5" ht="12.75">
      <c r="A27" t="s">
        <v>16</v>
      </c>
      <c r="B27" s="8">
        <f>(BilDemVerc!F24/((BilDemVerc!C24+BilDemVerc!N24)/2))*1000</f>
        <v>14.05152224824356</v>
      </c>
      <c r="C27" s="8">
        <f>(BilDemVerc!G24/((BilDemVerc!C24+BilDemVerc!N24)/2))*1000</f>
        <v>28.10304449648712</v>
      </c>
      <c r="D27" s="8">
        <f>(BilDemVerc!J24/((BilDemVerc!C24+BilDemVerc!N24)/2))*1000</f>
        <v>100.70257611241217</v>
      </c>
      <c r="E27" s="8">
        <f>(BilDemVerc!K24/((BilDemVerc!C24+BilDemVerc!N24)/2))*1000</f>
        <v>103.04449648711945</v>
      </c>
    </row>
    <row r="28" spans="1:5" ht="12.75">
      <c r="A28" t="s">
        <v>17</v>
      </c>
      <c r="B28" s="8">
        <f>(BilDemVerc!F25/((BilDemVerc!C25+BilDemVerc!N25)/2))*1000</f>
        <v>18.441558441558442</v>
      </c>
      <c r="C28" s="8">
        <f>(BilDemVerc!G25/((BilDemVerc!C25+BilDemVerc!N25)/2))*1000</f>
        <v>21.558441558441558</v>
      </c>
      <c r="D28" s="8">
        <f>(BilDemVerc!J25/((BilDemVerc!C25+BilDemVerc!N25)/2))*1000</f>
        <v>97.40259740259741</v>
      </c>
      <c r="E28" s="8">
        <f>(BilDemVerc!K25/((BilDemVerc!C25+BilDemVerc!N25)/2))*1000</f>
        <v>57.14285714285714</v>
      </c>
    </row>
    <row r="29" spans="1:5" ht="12.75">
      <c r="A29" t="s">
        <v>18</v>
      </c>
      <c r="B29" s="8">
        <f>(BilDemVerc!F26/((BilDemVerc!C26+BilDemVerc!N26)/2))*1000</f>
        <v>9.070294784580499</v>
      </c>
      <c r="C29" s="8">
        <f>(BilDemVerc!G26/((BilDemVerc!C26+BilDemVerc!N26)/2))*1000</f>
        <v>54.42176870748299</v>
      </c>
      <c r="D29" s="8">
        <f>(BilDemVerc!J26/((BilDemVerc!C26+BilDemVerc!N26)/2))*1000</f>
        <v>113.37868480725623</v>
      </c>
      <c r="E29" s="8">
        <f>(BilDemVerc!K26/((BilDemVerc!C26+BilDemVerc!N26)/2))*1000</f>
        <v>113.37868480725623</v>
      </c>
    </row>
    <row r="30" spans="1:5" ht="12.75">
      <c r="A30" t="s">
        <v>19</v>
      </c>
      <c r="B30" s="8">
        <f>(BilDemVerc!F27/((BilDemVerc!C27+BilDemVerc!N27)/2))*1000</f>
        <v>24.62121212121212</v>
      </c>
      <c r="C30" s="8">
        <f>(BilDemVerc!G27/((BilDemVerc!C27+BilDemVerc!N27)/2))*1000</f>
        <v>22.727272727272727</v>
      </c>
      <c r="D30" s="8">
        <f>(BilDemVerc!J27/((BilDemVerc!C27+BilDemVerc!N27)/2))*1000</f>
        <v>119.31818181818183</v>
      </c>
      <c r="E30" s="8">
        <f>(BilDemVerc!K27/((BilDemVerc!C27+BilDemVerc!N27)/2))*1000</f>
        <v>66.28787878787878</v>
      </c>
    </row>
    <row r="31" spans="1:5" ht="12.75">
      <c r="A31" t="s">
        <v>20</v>
      </c>
      <c r="B31" s="8">
        <f>(BilDemVerc!F28/((BilDemVerc!C28+BilDemVerc!N28)/2))*1000</f>
        <v>31.897926634768737</v>
      </c>
      <c r="C31" s="8">
        <f>(BilDemVerc!G28/((BilDemVerc!C28+BilDemVerc!N28)/2))*1000</f>
        <v>33.49282296650718</v>
      </c>
      <c r="D31" s="8">
        <f>(BilDemVerc!J28/((BilDemVerc!C28+BilDemVerc!N28)/2))*1000</f>
        <v>121.21212121212122</v>
      </c>
      <c r="E31" s="8">
        <f>(BilDemVerc!K28/((BilDemVerc!C28+BilDemVerc!N28)/2))*1000</f>
        <v>103.66826156299841</v>
      </c>
    </row>
    <row r="32" spans="1:5" ht="12.75">
      <c r="A32" t="s">
        <v>21</v>
      </c>
      <c r="B32" s="8">
        <f>(BilDemVerc!F29/((BilDemVerc!C29+BilDemVerc!N29)/2))*1000</f>
        <v>14.209591474245116</v>
      </c>
      <c r="C32" s="8">
        <f>(BilDemVerc!G29/((BilDemVerc!C29+BilDemVerc!N29)/2))*1000</f>
        <v>24.866785079928952</v>
      </c>
      <c r="D32" s="8">
        <f>(BilDemVerc!J29/((BilDemVerc!C29+BilDemVerc!N29)/2))*1000</f>
        <v>74.60035523978685</v>
      </c>
      <c r="E32" s="8">
        <f>(BilDemVerc!K29/((BilDemVerc!C29+BilDemVerc!N29)/2))*1000</f>
        <v>117.22912966252221</v>
      </c>
    </row>
    <row r="33" spans="1:5" ht="12.75">
      <c r="A33" t="s">
        <v>22</v>
      </c>
      <c r="B33" s="8">
        <f>(BilDemVerc!F30/((BilDemVerc!C30+BilDemVerc!N30)/2))*1000</f>
        <v>30.696576151121604</v>
      </c>
      <c r="C33" s="8">
        <f>(BilDemVerc!G30/((BilDemVerc!C30+BilDemVerc!N30)/2))*1000</f>
        <v>21.251475796930343</v>
      </c>
      <c r="D33" s="8">
        <f>(BilDemVerc!J30/((BilDemVerc!C30+BilDemVerc!N30)/2))*1000</f>
        <v>113.34120425029516</v>
      </c>
      <c r="E33" s="8">
        <f>(BilDemVerc!K30/((BilDemVerc!C30+BilDemVerc!N30)/2))*1000</f>
        <v>68.47697756788666</v>
      </c>
    </row>
    <row r="34" spans="1:5" ht="12.75">
      <c r="A34" t="s">
        <v>23</v>
      </c>
      <c r="B34" s="8">
        <f>(BilDemVerc!F31/((BilDemVerc!C31+BilDemVerc!N31)/2))*1000</f>
        <v>25.974025974025977</v>
      </c>
      <c r="C34" s="8">
        <f>(BilDemVerc!G31/((BilDemVerc!C31+BilDemVerc!N31)/2))*1000</f>
        <v>25.974025974025977</v>
      </c>
      <c r="D34" s="8">
        <f>(BilDemVerc!J31/((BilDemVerc!C31+BilDemVerc!N31)/2))*1000</f>
        <v>57.14285714285714</v>
      </c>
      <c r="E34" s="8">
        <f>(BilDemVerc!K31/((BilDemVerc!C31+BilDemVerc!N31)/2))*1000</f>
        <v>72.72727272727272</v>
      </c>
    </row>
    <row r="35" spans="1:5" ht="12.75">
      <c r="A35" t="s">
        <v>24</v>
      </c>
      <c r="B35" s="8">
        <f>(BilDemVerc!F32/((BilDemVerc!C32+BilDemVerc!N32)/2))*1000</f>
        <v>23.076923076923077</v>
      </c>
      <c r="C35" s="8">
        <f>(BilDemVerc!G32/((BilDemVerc!C32+BilDemVerc!N32)/2))*1000</f>
        <v>11.538461538461538</v>
      </c>
      <c r="D35" s="8">
        <f>(BilDemVerc!J32/((BilDemVerc!C32+BilDemVerc!N32)/2))*1000</f>
        <v>92.3076923076923</v>
      </c>
      <c r="E35" s="8">
        <f>(BilDemVerc!K32/((BilDemVerc!C32+BilDemVerc!N32)/2))*1000</f>
        <v>123.07692307692308</v>
      </c>
    </row>
    <row r="36" spans="1:5" ht="12.75">
      <c r="A36" t="s">
        <v>25</v>
      </c>
      <c r="B36" s="8">
        <f>(BilDemVerc!F33/((BilDemVerc!C33+BilDemVerc!N33)/2))*1000</f>
        <v>10.504201680672269</v>
      </c>
      <c r="C36" s="8">
        <f>(BilDemVerc!G33/((BilDemVerc!C33+BilDemVerc!N33)/2))*1000</f>
        <v>14.705882352941176</v>
      </c>
      <c r="D36" s="8">
        <f>(BilDemVerc!J33/((BilDemVerc!C33+BilDemVerc!N33)/2))*1000</f>
        <v>109.24369747899159</v>
      </c>
      <c r="E36" s="8">
        <f>(BilDemVerc!K33/((BilDemVerc!C33+BilDemVerc!N33)/2))*1000</f>
        <v>71.42857142857143</v>
      </c>
    </row>
    <row r="37" spans="1:5" ht="12.75">
      <c r="A37" t="s">
        <v>26</v>
      </c>
      <c r="B37" s="8">
        <f>(BilDemVerc!F34/((BilDemVerc!C34+BilDemVerc!N34)/2))*1000</f>
        <v>25.454545454545457</v>
      </c>
      <c r="C37" s="8">
        <f>(BilDemVerc!G34/((BilDemVerc!C34+BilDemVerc!N34)/2))*1000</f>
        <v>14.545454545454545</v>
      </c>
      <c r="D37" s="8">
        <f>(BilDemVerc!J34/((BilDemVerc!C34+BilDemVerc!N34)/2))*1000</f>
        <v>87.27272727272728</v>
      </c>
      <c r="E37" s="8">
        <f>(BilDemVerc!K34/((BilDemVerc!C34+BilDemVerc!N34)/2))*1000</f>
        <v>138.1818181818182</v>
      </c>
    </row>
    <row r="38" spans="1:5" ht="12.75">
      <c r="A38" t="s">
        <v>27</v>
      </c>
      <c r="B38" s="8">
        <f>(BilDemVerc!F35/((BilDemVerc!C35+BilDemVerc!N35)/2))*1000</f>
        <v>19.509981851179674</v>
      </c>
      <c r="C38" s="8">
        <f>(BilDemVerc!G35/((BilDemVerc!C35+BilDemVerc!N35)/2))*1000</f>
        <v>20.41742286751361</v>
      </c>
      <c r="D38" s="8">
        <f>(BilDemVerc!J35/((BilDemVerc!C35+BilDemVerc!N35)/2))*1000</f>
        <v>84.84573502722323</v>
      </c>
      <c r="E38" s="8">
        <f>(BilDemVerc!K35/((BilDemVerc!C35+BilDemVerc!N35)/2))*1000</f>
        <v>75.31760435571688</v>
      </c>
    </row>
    <row r="39" spans="1:5" ht="12.75">
      <c r="A39" t="s">
        <v>28</v>
      </c>
      <c r="B39" s="8">
        <f>(BilDemVerc!F36/((BilDemVerc!C36+BilDemVerc!N36)/2))*1000</f>
        <v>8.432888264230499</v>
      </c>
      <c r="C39" s="8">
        <f>(BilDemVerc!G36/((BilDemVerc!C36+BilDemVerc!N36)/2))*1000</f>
        <v>30.920590302178496</v>
      </c>
      <c r="D39" s="8">
        <f>(BilDemVerc!J36/((BilDemVerc!C36+BilDemVerc!N36)/2))*1000</f>
        <v>75.89599437807449</v>
      </c>
      <c r="E39" s="8">
        <f>(BilDemVerc!K36/((BilDemVerc!C36+BilDemVerc!N36)/2))*1000</f>
        <v>33.731553056921996</v>
      </c>
    </row>
    <row r="40" spans="1:5" ht="12.75">
      <c r="A40" t="s">
        <v>29</v>
      </c>
      <c r="B40" s="8">
        <f>(BilDemVerc!F37/((BilDemVerc!C37+BilDemVerc!N37)/2))*1000</f>
        <v>14.201183431952662</v>
      </c>
      <c r="C40" s="8">
        <f>(BilDemVerc!G37/((BilDemVerc!C37+BilDemVerc!N37)/2))*1000</f>
        <v>33.13609467455621</v>
      </c>
      <c r="D40" s="8">
        <f>(BilDemVerc!J37/((BilDemVerc!C37+BilDemVerc!N37)/2))*1000</f>
        <v>130.17751479289942</v>
      </c>
      <c r="E40" s="8">
        <f>(BilDemVerc!K37/((BilDemVerc!C37+BilDemVerc!N37)/2))*1000</f>
        <v>97.0414201183432</v>
      </c>
    </row>
    <row r="41" spans="1:5" ht="12.75">
      <c r="A41" t="s">
        <v>30</v>
      </c>
      <c r="B41" s="8">
        <f>(BilDemVerc!F38/((BilDemVerc!C38+BilDemVerc!N38)/2))*1000</f>
        <v>12.8</v>
      </c>
      <c r="C41" s="8">
        <f>(BilDemVerc!G38/((BilDemVerc!C38+BilDemVerc!N38)/2))*1000</f>
        <v>48</v>
      </c>
      <c r="D41" s="8">
        <f>(BilDemVerc!J38/((BilDemVerc!C38+BilDemVerc!N38)/2))*1000</f>
        <v>105.6</v>
      </c>
      <c r="E41" s="8">
        <f>(BilDemVerc!K38/((BilDemVerc!C38+BilDemVerc!N38)/2))*1000</f>
        <v>38.4</v>
      </c>
    </row>
    <row r="42" spans="1:5" ht="12.75">
      <c r="A42" t="s">
        <v>31</v>
      </c>
      <c r="B42" s="8">
        <f>(BilDemVerc!F39/((BilDemVerc!C39+BilDemVerc!N39)/2))*1000</f>
        <v>8.403361344537815</v>
      </c>
      <c r="C42" s="8">
        <f>(BilDemVerc!G39/((BilDemVerc!C39+BilDemVerc!N39)/2))*1000</f>
        <v>25.210084033613445</v>
      </c>
      <c r="D42" s="8">
        <f>(BilDemVerc!J39/((BilDemVerc!C39+BilDemVerc!N39)/2))*1000</f>
        <v>50.42016806722689</v>
      </c>
      <c r="E42" s="8">
        <f>(BilDemVerc!K39/((BilDemVerc!C39+BilDemVerc!N39)/2))*1000</f>
        <v>50.42016806722689</v>
      </c>
    </row>
    <row r="43" spans="1:5" ht="12.75">
      <c r="A43" t="s">
        <v>32</v>
      </c>
      <c r="B43" s="8">
        <f>(BilDemVerc!F40/((BilDemVerc!C40+BilDemVerc!N40)/2))*1000</f>
        <v>18.2370820668693</v>
      </c>
      <c r="C43" s="8">
        <f>(BilDemVerc!G40/((BilDemVerc!C40+BilDemVerc!N40)/2))*1000</f>
        <v>25.835866261398177</v>
      </c>
      <c r="D43" s="8">
        <f>(BilDemVerc!J40/((BilDemVerc!C40+BilDemVerc!N40)/2))*1000</f>
        <v>118.54103343465046</v>
      </c>
      <c r="E43" s="8">
        <f>(BilDemVerc!K40/((BilDemVerc!C40+BilDemVerc!N40)/2))*1000</f>
        <v>62.31003039513678</v>
      </c>
    </row>
    <row r="44" spans="1:5" ht="12.75">
      <c r="A44" t="s">
        <v>33</v>
      </c>
      <c r="B44" s="8">
        <f>(BilDemVerc!F41/((BilDemVerc!C41+BilDemVerc!N41)/2))*1000</f>
        <v>18.29268292682927</v>
      </c>
      <c r="C44" s="8">
        <f>(BilDemVerc!G41/((BilDemVerc!C41+BilDemVerc!N41)/2))*1000</f>
        <v>12.195121951219512</v>
      </c>
      <c r="D44" s="8">
        <f>(BilDemVerc!J41/((BilDemVerc!C41+BilDemVerc!N41)/2))*1000</f>
        <v>42.6829268292683</v>
      </c>
      <c r="E44" s="8">
        <f>(BilDemVerc!K41/((BilDemVerc!C41+BilDemVerc!N41)/2))*1000</f>
        <v>48.78048780487805</v>
      </c>
    </row>
    <row r="45" spans="1:5" ht="12.75">
      <c r="A45" t="s">
        <v>34</v>
      </c>
      <c r="B45" s="8">
        <f>(BilDemVerc!F42/((BilDemVerc!C42+BilDemVerc!N42)/2))*1000</f>
        <v>12.269938650306749</v>
      </c>
      <c r="C45" s="8">
        <f>(BilDemVerc!G42/((BilDemVerc!C42+BilDemVerc!N42)/2))*1000</f>
        <v>24.539877300613497</v>
      </c>
      <c r="D45" s="8">
        <f>(BilDemVerc!J42/((BilDemVerc!C42+BilDemVerc!N42)/2))*1000</f>
        <v>99.91235758106924</v>
      </c>
      <c r="E45" s="8">
        <f>(BilDemVerc!K42/((BilDemVerc!C42+BilDemVerc!N42)/2))*1000</f>
        <v>78.87817703768624</v>
      </c>
    </row>
    <row r="46" spans="1:5" ht="12.75">
      <c r="A46" t="s">
        <v>35</v>
      </c>
      <c r="B46" s="8">
        <f>(BilDemVerc!F43/((BilDemVerc!C43+BilDemVerc!N43)/2))*1000</f>
        <v>6.546644844517186</v>
      </c>
      <c r="C46" s="8">
        <f>(BilDemVerc!G43/((BilDemVerc!C43+BilDemVerc!N43)/2))*1000</f>
        <v>29.459901800327334</v>
      </c>
      <c r="D46" s="8">
        <f>(BilDemVerc!J43/((BilDemVerc!C43+BilDemVerc!N43)/2))*1000</f>
        <v>98.19967266775777</v>
      </c>
      <c r="E46" s="8">
        <f>(BilDemVerc!K43/((BilDemVerc!C43+BilDemVerc!N43)/2))*1000</f>
        <v>58.91980360065467</v>
      </c>
    </row>
    <row r="47" spans="1:5" ht="12.75">
      <c r="A47" t="s">
        <v>36</v>
      </c>
      <c r="B47" s="8">
        <f>(BilDemVerc!F44/((BilDemVerc!C44+BilDemVerc!N44)/2))*1000</f>
        <v>41.474654377880185</v>
      </c>
      <c r="C47" s="8">
        <f>(BilDemVerc!G44/((BilDemVerc!C44+BilDemVerc!N44)/2))*1000</f>
        <v>46.082949308755765</v>
      </c>
      <c r="D47" s="8">
        <f>(BilDemVerc!J44/((BilDemVerc!C44+BilDemVerc!N44)/2))*1000</f>
        <v>138.2488479262673</v>
      </c>
      <c r="E47" s="8">
        <f>(BilDemVerc!K44/((BilDemVerc!C44+BilDemVerc!N44)/2))*1000</f>
        <v>115.2073732718894</v>
      </c>
    </row>
    <row r="48" spans="1:5" ht="12.75">
      <c r="A48" t="s">
        <v>37</v>
      </c>
      <c r="B48" s="8">
        <f>(BilDemVerc!F45/((BilDemVerc!C45+BilDemVerc!N45)/2))*1000</f>
        <v>9.501187648456057</v>
      </c>
      <c r="C48" s="8">
        <f>(BilDemVerc!G45/((BilDemVerc!C45+BilDemVerc!N45)/2))*1000</f>
        <v>33.2541567695962</v>
      </c>
      <c r="D48" s="8">
        <f>(BilDemVerc!J45/((BilDemVerc!C45+BilDemVerc!N45)/2))*1000</f>
        <v>104.51306413301663</v>
      </c>
      <c r="E48" s="8">
        <f>(BilDemVerc!K45/((BilDemVerc!C45+BilDemVerc!N45)/2))*1000</f>
        <v>57.00712589073635</v>
      </c>
    </row>
    <row r="49" spans="1:5" ht="12.75">
      <c r="A49" t="s">
        <v>38</v>
      </c>
      <c r="B49" s="8">
        <f>(BilDemVerc!F46/((BilDemVerc!C46+BilDemVerc!N46)/2))*1000</f>
        <v>16.82018422106528</v>
      </c>
      <c r="C49" s="8">
        <f>(BilDemVerc!G46/((BilDemVerc!C46+BilDemVerc!N46)/2))*1000</f>
        <v>23.227873448137768</v>
      </c>
      <c r="D49" s="8">
        <f>(BilDemVerc!J46/((BilDemVerc!C46+BilDemVerc!N46)/2))*1000</f>
        <v>115.33840608730476</v>
      </c>
      <c r="E49" s="8">
        <f>(BilDemVerc!K46/((BilDemVerc!C46+BilDemVerc!N46)/2))*1000</f>
        <v>92.91149379255107</v>
      </c>
    </row>
    <row r="50" spans="1:5" ht="12.75">
      <c r="A50" t="s">
        <v>39</v>
      </c>
      <c r="B50" s="8">
        <f>(BilDemVerc!F47/((BilDemVerc!C47+BilDemVerc!N47)/2))*1000</f>
        <v>13.136288998357964</v>
      </c>
      <c r="C50" s="8">
        <f>(BilDemVerc!G47/((BilDemVerc!C47+BilDemVerc!N47)/2))*1000</f>
        <v>52.545155993431855</v>
      </c>
      <c r="D50" s="8">
        <f>(BilDemVerc!J47/((BilDemVerc!C47+BilDemVerc!N47)/2))*1000</f>
        <v>91.95402298850574</v>
      </c>
      <c r="E50" s="8">
        <f>(BilDemVerc!K47/((BilDemVerc!C47+BilDemVerc!N47)/2))*1000</f>
        <v>62.397372742200325</v>
      </c>
    </row>
    <row r="51" spans="1:5" ht="12.75">
      <c r="A51" t="s">
        <v>40</v>
      </c>
      <c r="B51" s="8">
        <f>(BilDemVerc!F48/((BilDemVerc!C48+BilDemVerc!N48)/2))*1000</f>
        <v>11.753183153770813</v>
      </c>
      <c r="C51" s="8">
        <f>(BilDemVerc!G48/((BilDemVerc!C48+BilDemVerc!N48)/2))*1000</f>
        <v>23.506366307541626</v>
      </c>
      <c r="D51" s="8">
        <f>(BilDemVerc!J48/((BilDemVerc!C48+BilDemVerc!N48)/2))*1000</f>
        <v>54.84818805093046</v>
      </c>
      <c r="E51" s="8">
        <f>(BilDemVerc!K48/((BilDemVerc!C48+BilDemVerc!N48)/2))*1000</f>
        <v>64.64250734573946</v>
      </c>
    </row>
    <row r="52" spans="1:5" ht="12.75">
      <c r="A52" t="s">
        <v>41</v>
      </c>
      <c r="B52" s="8">
        <f>(BilDemVerc!F49/((BilDemVerc!C49+BilDemVerc!N49)/2))*1000</f>
        <v>0</v>
      </c>
      <c r="C52" s="8">
        <f>(BilDemVerc!G49/((BilDemVerc!C49+BilDemVerc!N49)/2))*1000</f>
        <v>7.936507936507936</v>
      </c>
      <c r="D52" s="8">
        <f>(BilDemVerc!J49/((BilDemVerc!C49+BilDemVerc!N49)/2))*1000</f>
        <v>79.36507936507937</v>
      </c>
      <c r="E52" s="8">
        <f>(BilDemVerc!K49/((BilDemVerc!C49+BilDemVerc!N49)/2))*1000</f>
        <v>166.66666666666666</v>
      </c>
    </row>
    <row r="53" spans="1:5" ht="12.75">
      <c r="A53" t="s">
        <v>42</v>
      </c>
      <c r="B53" s="8">
        <f>(BilDemVerc!F50/((BilDemVerc!C50+BilDemVerc!N50)/2))*1000</f>
        <v>31.25</v>
      </c>
      <c r="C53" s="8">
        <f>(BilDemVerc!G50/((BilDemVerc!C50+BilDemVerc!N50)/2))*1000</f>
        <v>46.875</v>
      </c>
      <c r="D53" s="8">
        <f>(BilDemVerc!J50/((BilDemVerc!C50+BilDemVerc!N50)/2))*1000</f>
        <v>46.875</v>
      </c>
      <c r="E53" s="8">
        <f>(BilDemVerc!K50/((BilDemVerc!C50+BilDemVerc!N50)/2))*1000</f>
        <v>31.25</v>
      </c>
    </row>
    <row r="54" spans="1:5" ht="12.75">
      <c r="A54" t="s">
        <v>43</v>
      </c>
      <c r="B54" s="8">
        <f>(BilDemVerc!F51/((BilDemVerc!C51+BilDemVerc!N51)/2))*1000</f>
        <v>11.167759164845837</v>
      </c>
      <c r="C54" s="8">
        <f>(BilDemVerc!G51/((BilDemVerc!C51+BilDemVerc!N51)/2))*1000</f>
        <v>26.219956300072834</v>
      </c>
      <c r="D54" s="8">
        <f>(BilDemVerc!J51/((BilDemVerc!C51+BilDemVerc!N51)/2))*1000</f>
        <v>74.28987618353969</v>
      </c>
      <c r="E54" s="8">
        <f>(BilDemVerc!K51/((BilDemVerc!C51+BilDemVerc!N51)/2))*1000</f>
        <v>54.86768633163389</v>
      </c>
    </row>
    <row r="55" spans="1:5" ht="12.75">
      <c r="A55" t="s">
        <v>44</v>
      </c>
      <c r="B55" s="8">
        <f>(BilDemVerc!F52/((BilDemVerc!C52+BilDemVerc!N52)/2))*1000</f>
        <v>18.920422927100724</v>
      </c>
      <c r="C55" s="8">
        <f>(BilDemVerc!G52/((BilDemVerc!C52+BilDemVerc!N52)/2))*1000</f>
        <v>31.163049526989425</v>
      </c>
      <c r="D55" s="8">
        <f>(BilDemVerc!J52/((BilDemVerc!C52+BilDemVerc!N52)/2))*1000</f>
        <v>110.18363939899834</v>
      </c>
      <c r="E55" s="8">
        <f>(BilDemVerc!K52/((BilDemVerc!C52+BilDemVerc!N52)/2))*1000</f>
        <v>106.84474123539232</v>
      </c>
    </row>
    <row r="56" spans="1:5" ht="12.75">
      <c r="A56" t="s">
        <v>45</v>
      </c>
      <c r="B56" s="8">
        <f>(BilDemVerc!F53/((BilDemVerc!C53+BilDemVerc!N53)/2))*1000</f>
        <v>22.598870056497177</v>
      </c>
      <c r="C56" s="8">
        <f>(BilDemVerc!G53/((BilDemVerc!C53+BilDemVerc!N53)/2))*1000</f>
        <v>28.248587570621467</v>
      </c>
      <c r="D56" s="8">
        <f>(BilDemVerc!J53/((BilDemVerc!C53+BilDemVerc!N53)/2))*1000</f>
        <v>56.497175141242934</v>
      </c>
      <c r="E56" s="8">
        <f>(BilDemVerc!K53/((BilDemVerc!C53+BilDemVerc!N53)/2))*1000</f>
        <v>62.14689265536723</v>
      </c>
    </row>
    <row r="57" spans="1:5" ht="12.75">
      <c r="A57" t="s">
        <v>46</v>
      </c>
      <c r="B57" s="8">
        <f>(BilDemVerc!F54/((BilDemVerc!C54+BilDemVerc!B54)/2))*1000</f>
        <v>8.518438645676083</v>
      </c>
      <c r="C57" s="8">
        <f>(BilDemVerc!G54/((BilDemVerc!C54+BilDemVerc!B54)/2))*1000</f>
        <v>11.21414707785206</v>
      </c>
      <c r="D57" s="8">
        <f>(BilDemVerc!J54/((BilDemVerc!C54+BilDemVerc!B54)/2))*1000</f>
        <v>34.72072460642657</v>
      </c>
      <c r="E57" s="8">
        <f>(BilDemVerc!K54/((BilDemVerc!C54+BilDemVerc!B54)/2))*1000</f>
        <v>30.08410610308389</v>
      </c>
    </row>
    <row r="58" spans="1:5" ht="12.75">
      <c r="A58" t="s">
        <v>47</v>
      </c>
      <c r="B58" s="8">
        <f>(BilDemVerc!F55/((BilDemVerc!C55+BilDemVerc!B55)/2))*1000</f>
        <v>4.956629491945477</v>
      </c>
      <c r="C58" s="8">
        <f>(BilDemVerc!G55/((BilDemVerc!C55+BilDemVerc!B55)/2))*1000</f>
        <v>9.913258983890954</v>
      </c>
      <c r="D58" s="8">
        <f>(BilDemVerc!J55/((BilDemVerc!C55+BilDemVerc!B55)/2))*1000</f>
        <v>21.478727798430402</v>
      </c>
      <c r="E58" s="8">
        <f>(BilDemVerc!K55/((BilDemVerc!C55+BilDemVerc!B55)/2))*1000</f>
        <v>32.2180916976456</v>
      </c>
    </row>
    <row r="59" spans="1:5" ht="12.75">
      <c r="A59" t="s">
        <v>48</v>
      </c>
      <c r="B59" s="8">
        <f>(BilDemVerc!F56/((BilDemVerc!C56+BilDemVerc!B56)/2))*1000</f>
        <v>4.769475357710651</v>
      </c>
      <c r="C59" s="8">
        <f>(BilDemVerc!G56/((BilDemVerc!C56+BilDemVerc!B56)/2))*1000</f>
        <v>12.718600953895072</v>
      </c>
      <c r="D59" s="8">
        <f>(BilDemVerc!J56/((BilDemVerc!C56+BilDemVerc!B56)/2))*1000</f>
        <v>49.2845786963434</v>
      </c>
      <c r="E59" s="8">
        <f>(BilDemVerc!K56/((BilDemVerc!C56+BilDemVerc!B56)/2))*1000</f>
        <v>47.694753577106525</v>
      </c>
    </row>
    <row r="60" spans="1:5" ht="12.75">
      <c r="A60" t="s">
        <v>49</v>
      </c>
      <c r="B60" s="8">
        <f>(BilDemVerc!F57/((BilDemVerc!C57+BilDemVerc!B57)/2))*1000</f>
        <v>8.84899006091696</v>
      </c>
      <c r="C60" s="8">
        <f>(BilDemVerc!G57/((BilDemVerc!C57+BilDemVerc!B57)/2))*1000</f>
        <v>11.926899647322859</v>
      </c>
      <c r="D60" s="8">
        <f>(BilDemVerc!J57/((BilDemVerc!C57+BilDemVerc!B57)/2))*1000</f>
        <v>27.188201346585444</v>
      </c>
      <c r="E60" s="8">
        <f>(BilDemVerc!K57/((BilDemVerc!C57+BilDemVerc!B57)/2))*1000</f>
        <v>26.54697018275088</v>
      </c>
    </row>
    <row r="61" spans="1:5" ht="12.75">
      <c r="A61" t="s">
        <v>50</v>
      </c>
      <c r="B61" s="8">
        <f>(BilDemVerc!F58/((BilDemVerc!C58+BilDemVerc!B58)/2))*1000</f>
        <v>9.122006841505131</v>
      </c>
      <c r="C61" s="8">
        <f>(BilDemVerc!G58/((BilDemVerc!C58+BilDemVerc!B58)/2))*1000</f>
        <v>11.117445838084379</v>
      </c>
      <c r="D61" s="8">
        <f>(BilDemVerc!J58/((BilDemVerc!C58+BilDemVerc!B58)/2))*1000</f>
        <v>37.9133409350057</v>
      </c>
      <c r="E61" s="8">
        <f>(BilDemVerc!K58/((BilDemVerc!C58+BilDemVerc!B58)/2))*1000</f>
        <v>29.646522234891677</v>
      </c>
    </row>
    <row r="62" spans="1:5" ht="12.75">
      <c r="A62" t="s">
        <v>51</v>
      </c>
      <c r="B62" s="8">
        <f>(BilDemVerc!F59/((BilDemVerc!C59+BilDemVerc!B59)/2))*1000</f>
        <v>7.255811883061241</v>
      </c>
      <c r="C62" s="8">
        <f>(BilDemVerc!G59/((BilDemVerc!C59+BilDemVerc!B59)/2))*1000</f>
        <v>12.30817169120511</v>
      </c>
      <c r="D62" s="8">
        <f>(BilDemVerc!J59/((BilDemVerc!C59+BilDemVerc!B59)/2))*1000</f>
        <v>34.453977898707976</v>
      </c>
      <c r="E62" s="8">
        <f>(BilDemVerc!K59/((BilDemVerc!C59+BilDemVerc!B59)/2))*1000</f>
        <v>27.732336215626702</v>
      </c>
    </row>
    <row r="63" spans="1:5" ht="12.75">
      <c r="A63" t="s">
        <v>52</v>
      </c>
      <c r="B63" s="8">
        <f>(BilDemVerc!F60/((BilDemVerc!C60+BilDemVerc!B60)/2))*1000</f>
        <v>7.889546351084813</v>
      </c>
      <c r="C63" s="8">
        <f>(BilDemVerc!G60/((BilDemVerc!C60+BilDemVerc!B60)/2))*1000</f>
        <v>19.723865877712033</v>
      </c>
      <c r="D63" s="8">
        <f>(BilDemVerc!J60/((BilDemVerc!C60+BilDemVerc!B60)/2))*1000</f>
        <v>25.64102564102564</v>
      </c>
      <c r="E63" s="8">
        <f>(BilDemVerc!K60/((BilDemVerc!C60+BilDemVerc!B60)/2))*1000</f>
        <v>61.1439842209073</v>
      </c>
    </row>
    <row r="64" spans="1:5" ht="12.75">
      <c r="A64" t="s">
        <v>53</v>
      </c>
      <c r="B64" s="8">
        <f>(BilDemVerc!F61/((BilDemVerc!C61+BilDemVerc!B61)/2))*1000</f>
        <v>8.069522036002484</v>
      </c>
      <c r="C64" s="8">
        <f>(BilDemVerc!G61/((BilDemVerc!C61+BilDemVerc!B61)/2))*1000</f>
        <v>14.8975791433892</v>
      </c>
      <c r="D64" s="8">
        <f>(BilDemVerc!J61/((BilDemVerc!C61+BilDemVerc!B61)/2))*1000</f>
        <v>34.76101800124146</v>
      </c>
      <c r="E64" s="8">
        <f>(BilDemVerc!K61/((BilDemVerc!C61+BilDemVerc!B61)/2))*1000</f>
        <v>22.967101179391683</v>
      </c>
    </row>
    <row r="65" spans="1:5" ht="12.75">
      <c r="A65" s="4"/>
      <c r="B65" s="8"/>
      <c r="C65" s="8"/>
      <c r="D65" s="8"/>
      <c r="E65" s="8"/>
    </row>
    <row r="66" spans="1:5" ht="12.75">
      <c r="A66" s="4" t="s">
        <v>96</v>
      </c>
      <c r="B66" s="8">
        <f>(BilDemVerc!F63/((BilDemVerc!C63+BilDemVerc!B63)/2))*1000</f>
        <v>7.869244692338168</v>
      </c>
      <c r="C66" s="8">
        <f>(BilDemVerc!G63/((BilDemVerc!C63+BilDemVerc!B63)/2))*1000</f>
        <v>12.413675240233358</v>
      </c>
      <c r="D66" s="8">
        <f>(BilDemVerc!J63/((BilDemVerc!C63+BilDemVerc!B63)/2))*1000</f>
        <v>38.82575021945327</v>
      </c>
      <c r="E66" s="8">
        <f>(BilDemVerc!K63/((BilDemVerc!C63+BilDemVerc!B63)/2))*1000</f>
        <v>31.484747026699498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5" width="16.7109375" style="0" customWidth="1"/>
  </cols>
  <sheetData>
    <row r="1" ht="18.75">
      <c r="A1" s="3" t="s">
        <v>54</v>
      </c>
    </row>
    <row r="2" ht="18.75">
      <c r="A2" s="3" t="s">
        <v>117</v>
      </c>
    </row>
    <row r="4" ht="18.75">
      <c r="A4" s="3" t="s">
        <v>98</v>
      </c>
    </row>
    <row r="7" spans="1:5" ht="12.75">
      <c r="A7" s="16"/>
      <c r="B7" s="19" t="s">
        <v>99</v>
      </c>
      <c r="C7" s="19" t="s">
        <v>102</v>
      </c>
      <c r="D7" s="19" t="s">
        <v>104</v>
      </c>
      <c r="E7" s="19" t="s">
        <v>106</v>
      </c>
    </row>
    <row r="8" spans="1:5" ht="14.25">
      <c r="A8" s="17" t="s">
        <v>56</v>
      </c>
      <c r="B8" s="20" t="s">
        <v>100</v>
      </c>
      <c r="C8" s="20" t="s">
        <v>103</v>
      </c>
      <c r="D8" s="20" t="s">
        <v>105</v>
      </c>
      <c r="E8" s="20" t="s">
        <v>107</v>
      </c>
    </row>
    <row r="9" spans="1:5" ht="12.75">
      <c r="A9" s="18"/>
      <c r="B9" s="21" t="s">
        <v>101</v>
      </c>
      <c r="C9" s="21" t="s">
        <v>101</v>
      </c>
      <c r="D9" s="21" t="s">
        <v>101</v>
      </c>
      <c r="E9" s="21" t="s">
        <v>101</v>
      </c>
    </row>
    <row r="12" spans="1:5" ht="12.75">
      <c r="A12" t="s">
        <v>63</v>
      </c>
      <c r="B12" s="8">
        <f>(BilDemBorg!F9/((BilDemBorg!C9+BilDemBorg!B9)/2))*1000</f>
        <v>8.918617614269788</v>
      </c>
      <c r="C12" s="8">
        <f>(BilDemBorg!G9/((BilDemBorg!C9+BilDemBorg!B9)/2))*1000</f>
        <v>13.377926421404682</v>
      </c>
      <c r="D12" s="8">
        <f>(BilDemBorg!J9/((BilDemBorg!C9+BilDemBorg!B9)/2))*1000</f>
        <v>49.05239687848383</v>
      </c>
      <c r="E12" s="8">
        <f>(BilDemBorg!K9/((BilDemBorg!C9+BilDemBorg!B9)/2))*1000</f>
        <v>33.4448160535117</v>
      </c>
    </row>
    <row r="13" spans="1:5" ht="12.75">
      <c r="A13" t="s">
        <v>64</v>
      </c>
      <c r="B13" s="8">
        <f>(BilDemBorg!F10/((BilDemBorg!C10+BilDemBorg!B10)/2))*1000</f>
        <v>10.416666666666666</v>
      </c>
      <c r="C13" s="8">
        <f>(BilDemBorg!G10/((BilDemBorg!C10+BilDemBorg!B10)/2))*1000</f>
        <v>31.25</v>
      </c>
      <c r="D13" s="8">
        <f>(BilDemBorg!J10/((BilDemBorg!C10+BilDemBorg!B10)/2))*1000</f>
        <v>0</v>
      </c>
      <c r="E13" s="8">
        <f>(BilDemBorg!K10/((BilDemBorg!C10+BilDemBorg!B10)/2))*1000</f>
        <v>20.833333333333332</v>
      </c>
    </row>
    <row r="14" spans="1:5" ht="12.75">
      <c r="A14" t="s">
        <v>65</v>
      </c>
      <c r="B14" s="8">
        <f>(BilDemBorg!F11/((BilDemBorg!C11+BilDemBorg!B11)/2))*1000</f>
        <v>0</v>
      </c>
      <c r="C14" s="8">
        <f>(BilDemBorg!G11/((BilDemBorg!C11+BilDemBorg!B11)/2))*1000</f>
        <v>19.342359767891683</v>
      </c>
      <c r="D14" s="8">
        <f>(BilDemBorg!J11/((BilDemBorg!C11+BilDemBorg!B11)/2))*1000</f>
        <v>34.81624758220503</v>
      </c>
      <c r="E14" s="8">
        <f>(BilDemBorg!K11/((BilDemBorg!C11+BilDemBorg!B11)/2))*1000</f>
        <v>19.342359767891683</v>
      </c>
    </row>
    <row r="15" spans="1:5" ht="12.75">
      <c r="A15" t="s">
        <v>66</v>
      </c>
      <c r="B15" s="8">
        <f>(BilDemBorg!F12/((BilDemBorg!C12+BilDemBorg!B12)/2))*1000</f>
        <v>7.60759310244892</v>
      </c>
      <c r="C15" s="8">
        <f>(BilDemBorg!G12/((BilDemBorg!C12+BilDemBorg!B12)/2))*1000</f>
        <v>12.172148963918271</v>
      </c>
      <c r="D15" s="8">
        <f>(BilDemBorg!J12/((BilDemBorg!C12+BilDemBorg!B12)/2))*1000</f>
        <v>25.79336328068396</v>
      </c>
      <c r="E15" s="8">
        <f>(BilDemBorg!K12/((BilDemBorg!C12+BilDemBorg!B12)/2))*1000</f>
        <v>28.03941457759745</v>
      </c>
    </row>
    <row r="16" spans="1:5" ht="12.75">
      <c r="A16" t="s">
        <v>67</v>
      </c>
      <c r="B16" s="8">
        <f>(BilDemBorg!F13/((BilDemBorg!C13+BilDemBorg!B13)/2))*1000</f>
        <v>0</v>
      </c>
      <c r="C16" s="8">
        <f>(BilDemBorg!G13/((BilDemBorg!C13+BilDemBorg!B13)/2))*1000</f>
        <v>16.129032258064516</v>
      </c>
      <c r="D16" s="8">
        <f>(BilDemBorg!J13/((BilDemBorg!C13+BilDemBorg!B13)/2))*1000</f>
        <v>21.505376344086024</v>
      </c>
      <c r="E16" s="8">
        <f>(BilDemBorg!K13/((BilDemBorg!C13+BilDemBorg!B13)/2))*1000</f>
        <v>26.881720430107528</v>
      </c>
    </row>
    <row r="17" spans="1:5" ht="12.75">
      <c r="A17" t="s">
        <v>68</v>
      </c>
      <c r="B17" s="8">
        <f>(BilDemBorg!F14/((BilDemBorg!C14+BilDemBorg!B14)/2))*1000</f>
        <v>22.271714922048996</v>
      </c>
      <c r="C17" s="8">
        <f>(BilDemBorg!G14/((BilDemBorg!C14+BilDemBorg!B14)/2))*1000</f>
        <v>17.817371937639198</v>
      </c>
      <c r="D17" s="8">
        <f>(BilDemBorg!J14/((BilDemBorg!C14+BilDemBorg!B14)/2))*1000</f>
        <v>31.180400890868597</v>
      </c>
      <c r="E17" s="8">
        <f>(BilDemBorg!K14/((BilDemBorg!C14+BilDemBorg!B14)/2))*1000</f>
        <v>22.271714922048996</v>
      </c>
    </row>
    <row r="18" spans="1:5" ht="12.75">
      <c r="A18" t="s">
        <v>69</v>
      </c>
      <c r="B18" s="8">
        <f>(BilDemBorg!F15/((BilDemBorg!C15+BilDemBorg!B15)/2))*1000</f>
        <v>0</v>
      </c>
      <c r="C18" s="8">
        <f>(BilDemBorg!G15/((BilDemBorg!C15+BilDemBorg!B15)/2))*1000</f>
        <v>12.903225806451612</v>
      </c>
      <c r="D18" s="8">
        <f>(BilDemBorg!J15/((BilDemBorg!C15+BilDemBorg!B15)/2))*1000</f>
        <v>77.41935483870968</v>
      </c>
      <c r="E18" s="8">
        <f>(BilDemBorg!K15/((BilDemBorg!C15+BilDemBorg!B15)/2))*1000</f>
        <v>51.61290322580645</v>
      </c>
    </row>
    <row r="19" spans="1:5" ht="12.75">
      <c r="A19" t="s">
        <v>70</v>
      </c>
      <c r="B19" s="8">
        <f>(BilDemBorg!F16/((BilDemBorg!C16+BilDemBorg!B16)/2))*1000</f>
        <v>4.4419766796224325</v>
      </c>
      <c r="C19" s="8">
        <f>(BilDemBorg!G16/((BilDemBorg!C16+BilDemBorg!B16)/2))*1000</f>
        <v>14.436424208772904</v>
      </c>
      <c r="D19" s="8">
        <f>(BilDemBorg!J16/((BilDemBorg!C16+BilDemBorg!B16)/2))*1000</f>
        <v>43.309272626318716</v>
      </c>
      <c r="E19" s="8">
        <f>(BilDemBorg!K16/((BilDemBorg!C16+BilDemBorg!B16)/2))*1000</f>
        <v>38.86729594669628</v>
      </c>
    </row>
    <row r="20" spans="1:5" ht="12.75">
      <c r="A20" t="s">
        <v>71</v>
      </c>
      <c r="B20" s="8">
        <f>(BilDemBorg!F17/((BilDemBorg!C17+BilDemBorg!B17)/2))*1000</f>
        <v>0</v>
      </c>
      <c r="C20" s="8">
        <f>(BilDemBorg!G17/((BilDemBorg!C17+BilDemBorg!B17)/2))*1000</f>
        <v>19.801980198019802</v>
      </c>
      <c r="D20" s="8">
        <f>(BilDemBorg!J17/((BilDemBorg!C17+BilDemBorg!B17)/2))*1000</f>
        <v>0</v>
      </c>
      <c r="E20" s="8">
        <f>(BilDemBorg!K17/((BilDemBorg!C17+BilDemBorg!B17)/2))*1000</f>
        <v>79.20792079207921</v>
      </c>
    </row>
    <row r="21" spans="1:5" ht="12.75">
      <c r="A21" t="s">
        <v>72</v>
      </c>
      <c r="B21" s="8">
        <f>(BilDemBorg!F18/((BilDemBorg!C18+BilDemBorg!B18)/2))*1000</f>
        <v>7.633587786259541</v>
      </c>
      <c r="C21" s="8">
        <f>(BilDemBorg!G18/((BilDemBorg!C18+BilDemBorg!B18)/2))*1000</f>
        <v>11.450381679389313</v>
      </c>
      <c r="D21" s="8">
        <f>(BilDemBorg!J18/((BilDemBorg!C18+BilDemBorg!B18)/2))*1000</f>
        <v>45.80152671755725</v>
      </c>
      <c r="E21" s="8">
        <f>(BilDemBorg!K18/((BilDemBorg!C18+BilDemBorg!B18)/2))*1000</f>
        <v>26.717557251908396</v>
      </c>
    </row>
    <row r="22" spans="1:5" ht="12.75">
      <c r="A22" t="s">
        <v>73</v>
      </c>
      <c r="B22" s="8">
        <f>(BilDemBorg!F19/((BilDemBorg!C19+BilDemBorg!B19)/2))*1000</f>
        <v>18.34862385321101</v>
      </c>
      <c r="C22" s="8">
        <f>(BilDemBorg!G19/((BilDemBorg!C19+BilDemBorg!B19)/2))*1000</f>
        <v>25.688073394495415</v>
      </c>
      <c r="D22" s="8">
        <f>(BilDemBorg!J19/((BilDemBorg!C19+BilDemBorg!B19)/2))*1000</f>
        <v>47.706422018348626</v>
      </c>
      <c r="E22" s="8">
        <f>(BilDemBorg!K19/((BilDemBorg!C19+BilDemBorg!B19)/2))*1000</f>
        <v>36.69724770642202</v>
      </c>
    </row>
    <row r="23" spans="1:5" ht="12.75">
      <c r="A23" t="s">
        <v>74</v>
      </c>
      <c r="B23" s="8">
        <f>(BilDemBorg!F20/((BilDemBorg!C20+BilDemBorg!B20)/2))*1000</f>
        <v>0</v>
      </c>
      <c r="C23" s="8">
        <f>(BilDemBorg!G20/((BilDemBorg!C20+BilDemBorg!B20)/2))*1000</f>
        <v>8.080808080808081</v>
      </c>
      <c r="D23" s="8">
        <f>(BilDemBorg!J20/((BilDemBorg!C20+BilDemBorg!B20)/2))*1000</f>
        <v>36.36363636363636</v>
      </c>
      <c r="E23" s="8">
        <f>(BilDemBorg!K20/((BilDemBorg!C20+BilDemBorg!B20)/2))*1000</f>
        <v>40.40404040404041</v>
      </c>
    </row>
    <row r="24" spans="1:5" ht="12.75">
      <c r="A24" t="s">
        <v>75</v>
      </c>
      <c r="B24" s="8">
        <f>(BilDemBorg!F21/((BilDemBorg!C21+BilDemBorg!B21)/2))*1000</f>
        <v>7.741027445460943</v>
      </c>
      <c r="C24" s="8">
        <f>(BilDemBorg!G21/((BilDemBorg!C21+BilDemBorg!B21)/2))*1000</f>
        <v>13.019000703729768</v>
      </c>
      <c r="D24" s="8">
        <f>(BilDemBorg!J21/((BilDemBorg!C21+BilDemBorg!B21)/2))*1000</f>
        <v>31.081398076471967</v>
      </c>
      <c r="E24" s="8">
        <f>(BilDemBorg!K21/((BilDemBorg!C21+BilDemBorg!B21)/2))*1000</f>
        <v>30.494956603330987</v>
      </c>
    </row>
    <row r="25" spans="1:5" ht="12.75">
      <c r="A25" t="s">
        <v>76</v>
      </c>
      <c r="B25" s="8">
        <f>(BilDemBorg!F22/((BilDemBorg!C22+BilDemBorg!B22)/2))*1000</f>
        <v>5.755395683453237</v>
      </c>
      <c r="C25" s="8">
        <f>(BilDemBorg!G22/((BilDemBorg!C22+BilDemBorg!B22)/2))*1000</f>
        <v>20.14388489208633</v>
      </c>
      <c r="D25" s="8">
        <f>(BilDemBorg!J22/((BilDemBorg!C22+BilDemBorg!B22)/2))*1000</f>
        <v>40.28776978417266</v>
      </c>
      <c r="E25" s="8">
        <f>(BilDemBorg!K22/((BilDemBorg!C22+BilDemBorg!B22)/2))*1000</f>
        <v>46.0431654676259</v>
      </c>
    </row>
    <row r="26" spans="1:5" ht="12.75">
      <c r="A26" t="s">
        <v>77</v>
      </c>
      <c r="B26" s="8">
        <f>(BilDemBorg!F23/((BilDemBorg!C23+BilDemBorg!B23)/2))*1000</f>
        <v>10.025062656641603</v>
      </c>
      <c r="C26" s="8">
        <f>(BilDemBorg!G23/((BilDemBorg!C23+BilDemBorg!B23)/2))*1000</f>
        <v>21.303258145363408</v>
      </c>
      <c r="D26" s="8">
        <f>(BilDemBorg!J23/((BilDemBorg!C23+BilDemBorg!B23)/2))*1000</f>
        <v>55.13784461152882</v>
      </c>
      <c r="E26" s="8">
        <f>(BilDemBorg!K23/((BilDemBorg!C23+BilDemBorg!B23)/2))*1000</f>
        <v>46.365914786967416</v>
      </c>
    </row>
    <row r="27" spans="1:5" ht="12.75">
      <c r="A27" t="s">
        <v>78</v>
      </c>
      <c r="B27" s="8">
        <f>(BilDemBorg!F24/((BilDemBorg!C24+BilDemBorg!B24)/2))*1000</f>
        <v>19.801980198019802</v>
      </c>
      <c r="C27" s="8">
        <f>(BilDemBorg!G24/((BilDemBorg!C24+BilDemBorg!B24)/2))*1000</f>
        <v>29.7029702970297</v>
      </c>
      <c r="D27" s="8">
        <f>(BilDemBorg!J24/((BilDemBorg!C24+BilDemBorg!B24)/2))*1000</f>
        <v>19.801980198019802</v>
      </c>
      <c r="E27" s="8">
        <f>(BilDemBorg!K24/((BilDemBorg!C24+BilDemBorg!B24)/2))*1000</f>
        <v>69.30693069306932</v>
      </c>
    </row>
    <row r="28" spans="1:5" ht="12.75">
      <c r="A28" t="s">
        <v>79</v>
      </c>
      <c r="B28" s="8">
        <f>(BilDemBorg!F25/((BilDemBorg!C25+BilDemBorg!B25)/2))*1000</f>
        <v>8.73362445414847</v>
      </c>
      <c r="C28" s="8">
        <f>(BilDemBorg!G25/((BilDemBorg!C25+BilDemBorg!B25)/2))*1000</f>
        <v>17.46724890829694</v>
      </c>
      <c r="D28" s="8">
        <f>(BilDemBorg!J25/((BilDemBorg!C25+BilDemBorg!B25)/2))*1000</f>
        <v>69.86899563318777</v>
      </c>
      <c r="E28" s="8">
        <f>(BilDemBorg!K25/((BilDemBorg!C25+BilDemBorg!B25)/2))*1000</f>
        <v>0</v>
      </c>
    </row>
    <row r="29" spans="1:5" ht="12.75">
      <c r="A29" t="s">
        <v>80</v>
      </c>
      <c r="B29" s="8">
        <f>(BilDemBorg!F26/((BilDemBorg!C26+BilDemBorg!B26)/2))*1000</f>
        <v>14.184397163120567</v>
      </c>
      <c r="C29" s="8">
        <f>(BilDemBorg!G26/((BilDemBorg!C26+BilDemBorg!B26)/2))*1000</f>
        <v>4.7281323877068555</v>
      </c>
      <c r="D29" s="8">
        <f>(BilDemBorg!J26/((BilDemBorg!C26+BilDemBorg!B26)/2))*1000</f>
        <v>9.456264775413711</v>
      </c>
      <c r="E29" s="8">
        <f>(BilDemBorg!K26/((BilDemBorg!C26+BilDemBorg!B26)/2))*1000</f>
        <v>80.37825059101655</v>
      </c>
    </row>
    <row r="30" spans="1:5" ht="12.75">
      <c r="A30" t="s">
        <v>81</v>
      </c>
      <c r="B30" s="8">
        <f>(BilDemBorg!F27/((BilDemBorg!C27+BilDemBorg!B27)/2))*1000</f>
        <v>3.499562554680665</v>
      </c>
      <c r="C30" s="8">
        <f>(BilDemBorg!G27/((BilDemBorg!C27+BilDemBorg!B27)/2))*1000</f>
        <v>8.748906386701663</v>
      </c>
      <c r="D30" s="8">
        <f>(BilDemBorg!J27/((BilDemBorg!C27+BilDemBorg!B27)/2))*1000</f>
        <v>12.248468941382326</v>
      </c>
      <c r="E30" s="8">
        <f>(BilDemBorg!K27/((BilDemBorg!C27+BilDemBorg!B27)/2))*1000</f>
        <v>19.247594050743654</v>
      </c>
    </row>
    <row r="31" spans="1:5" ht="12.75">
      <c r="A31" t="s">
        <v>82</v>
      </c>
      <c r="B31" s="8">
        <f>(BilDemBorg!F28/((BilDemBorg!C28+BilDemBorg!B28)/2))*1000</f>
        <v>8.399440037330844</v>
      </c>
      <c r="C31" s="8">
        <f>(BilDemBorg!G28/((BilDemBorg!C28+BilDemBorg!B28)/2))*1000</f>
        <v>9.099393373775081</v>
      </c>
      <c r="D31" s="8">
        <f>(BilDemBorg!J28/((BilDemBorg!C28+BilDemBorg!B28)/2))*1000</f>
        <v>31.964535697620157</v>
      </c>
      <c r="E31" s="8">
        <f>(BilDemBorg!K28/((BilDemBorg!C28+BilDemBorg!B28)/2))*1000</f>
        <v>26.131591227251516</v>
      </c>
    </row>
    <row r="32" spans="1:5" ht="12.75">
      <c r="A32" t="s">
        <v>83</v>
      </c>
      <c r="B32" s="8">
        <f>(BilDemBorg!F29/((BilDemBorg!C29+BilDemBorg!B29)/2))*1000</f>
        <v>0</v>
      </c>
      <c r="C32" s="8">
        <f>(BilDemBorg!G29/((BilDemBorg!C29+BilDemBorg!B29)/2))*1000</f>
        <v>42.5531914893617</v>
      </c>
      <c r="D32" s="8">
        <f>(BilDemBorg!J29/((BilDemBorg!C29+BilDemBorg!B29)/2))*1000</f>
        <v>42.5531914893617</v>
      </c>
      <c r="E32" s="8">
        <f>(BilDemBorg!K29/((BilDemBorg!C29+BilDemBorg!B29)/2))*1000</f>
        <v>42.5531914893617</v>
      </c>
    </row>
    <row r="33" spans="1:5" ht="12.75">
      <c r="A33" t="s">
        <v>84</v>
      </c>
      <c r="B33" s="8">
        <f>(BilDemBorg!F30/((BilDemBorg!C30+BilDemBorg!B30)/2))*1000</f>
        <v>0</v>
      </c>
      <c r="C33" s="8">
        <f>(BilDemBorg!G30/((BilDemBorg!C30+BilDemBorg!B30)/2))*1000</f>
        <v>14.184397163120567</v>
      </c>
      <c r="D33" s="8">
        <f>(BilDemBorg!J30/((BilDemBorg!C30+BilDemBorg!B30)/2))*1000</f>
        <v>85.1063829787234</v>
      </c>
      <c r="E33" s="8">
        <f>(BilDemBorg!K30/((BilDemBorg!C30+BilDemBorg!B30)/2))*1000</f>
        <v>56.737588652482266</v>
      </c>
    </row>
    <row r="34" spans="1:5" ht="12.75">
      <c r="A34" t="s">
        <v>85</v>
      </c>
      <c r="B34" s="8">
        <f>(BilDemBorg!F31/((BilDemBorg!C31+BilDemBorg!B31)/2))*1000</f>
        <v>6.472491909385114</v>
      </c>
      <c r="C34" s="8">
        <f>(BilDemBorg!G31/((BilDemBorg!C31+BilDemBorg!B31)/2))*1000</f>
        <v>12.944983818770227</v>
      </c>
      <c r="D34" s="8">
        <f>(BilDemBorg!J31/((BilDemBorg!C31+BilDemBorg!B31)/2))*1000</f>
        <v>32.362459546925564</v>
      </c>
      <c r="E34" s="8">
        <f>(BilDemBorg!K31/((BilDemBorg!C31+BilDemBorg!B31)/2))*1000</f>
        <v>84.14239482200647</v>
      </c>
    </row>
    <row r="35" spans="1:5" ht="12.75">
      <c r="A35" t="s">
        <v>86</v>
      </c>
      <c r="B35" s="8">
        <f>(BilDemBorg!F32/((BilDemBorg!C32+BilDemBorg!B32)/2))*1000</f>
        <v>0</v>
      </c>
      <c r="C35" s="8">
        <f>(BilDemBorg!G32/((BilDemBorg!C32+BilDemBorg!B32)/2))*1000</f>
        <v>7.633587786259541</v>
      </c>
      <c r="D35" s="8">
        <f>(BilDemBorg!J32/((BilDemBorg!C32+BilDemBorg!B32)/2))*1000</f>
        <v>7.633587786259541</v>
      </c>
      <c r="E35" s="8">
        <f>(BilDemBorg!K32/((BilDemBorg!C32+BilDemBorg!B32)/2))*1000</f>
        <v>30.534351145038165</v>
      </c>
    </row>
    <row r="36" spans="1:5" ht="12.75">
      <c r="A36" t="s">
        <v>87</v>
      </c>
      <c r="B36" s="8">
        <f>(BilDemBorg!F33/((BilDemBorg!C33+BilDemBorg!B33)/2))*1000</f>
        <v>17.582417582417584</v>
      </c>
      <c r="C36" s="8">
        <f>(BilDemBorg!G33/((BilDemBorg!C33+BilDemBorg!B33)/2))*1000</f>
        <v>8.791208791208792</v>
      </c>
      <c r="D36" s="8">
        <f>(BilDemBorg!J33/((BilDemBorg!C33+BilDemBorg!B33)/2))*1000</f>
        <v>79.12087912087912</v>
      </c>
      <c r="E36" s="8">
        <f>(BilDemBorg!K33/((BilDemBorg!C33+BilDemBorg!B33)/2))*1000</f>
        <v>13.186813186813186</v>
      </c>
    </row>
    <row r="37" spans="1:5" ht="12.75">
      <c r="A37" t="s">
        <v>88</v>
      </c>
      <c r="B37" s="8">
        <f>(BilDemBorg!F34/((BilDemBorg!C34+BilDemBorg!B34)/2))*1000</f>
        <v>10.92896174863388</v>
      </c>
      <c r="C37" s="8">
        <f>(BilDemBorg!G34/((BilDemBorg!C34+BilDemBorg!B34)/2))*1000</f>
        <v>10.92896174863388</v>
      </c>
      <c r="D37" s="8">
        <f>(BilDemBorg!J34/((BilDemBorg!C34+BilDemBorg!B34)/2))*1000</f>
        <v>10.92896174863388</v>
      </c>
      <c r="E37" s="8">
        <f>(BilDemBorg!K34/((BilDemBorg!C34+BilDemBorg!B34)/2))*1000</f>
        <v>10.92896174863388</v>
      </c>
    </row>
    <row r="38" spans="1:5" ht="12.75">
      <c r="A38" t="s">
        <v>89</v>
      </c>
      <c r="B38" s="8">
        <f>(BilDemBorg!F35/((BilDemBorg!C35+BilDemBorg!B35)/2))*1000</f>
        <v>12.5</v>
      </c>
      <c r="C38" s="8">
        <f>(BilDemBorg!G35/((BilDemBorg!C35+BilDemBorg!B35)/2))*1000</f>
        <v>25</v>
      </c>
      <c r="D38" s="8">
        <f>(BilDemBorg!J35/((BilDemBorg!C35+BilDemBorg!B35)/2))*1000</f>
        <v>0</v>
      </c>
      <c r="E38" s="8">
        <f>(BilDemBorg!K35/((BilDemBorg!C35+BilDemBorg!B35)/2))*1000</f>
        <v>37.5</v>
      </c>
    </row>
    <row r="39" spans="1:5" ht="12.75">
      <c r="A39" t="s">
        <v>90</v>
      </c>
      <c r="B39" s="8">
        <f>(BilDemBorg!F36/((BilDemBorg!C36+BilDemBorg!B36)/2))*1000</f>
        <v>10.781671159029651</v>
      </c>
      <c r="C39" s="8">
        <f>(BilDemBorg!G36/((BilDemBorg!C36+BilDemBorg!B36)/2))*1000</f>
        <v>5.3908355795148255</v>
      </c>
      <c r="D39" s="8">
        <f>(BilDemBorg!J36/((BilDemBorg!C36+BilDemBorg!B36)/2))*1000</f>
        <v>35.04043126684636</v>
      </c>
      <c r="E39" s="8">
        <f>(BilDemBorg!K36/((BilDemBorg!C36+BilDemBorg!B36)/2))*1000</f>
        <v>13.477088948787063</v>
      </c>
    </row>
    <row r="40" spans="1:5" ht="12.75">
      <c r="A40" t="s">
        <v>91</v>
      </c>
      <c r="B40" s="8">
        <f>(BilDemBorg!F37/((BilDemBorg!C37+BilDemBorg!B37)/2))*1000</f>
        <v>14.002333722287048</v>
      </c>
      <c r="C40" s="8">
        <f>(BilDemBorg!G37/((BilDemBorg!C37+BilDemBorg!B37)/2))*1000</f>
        <v>23.337222870478413</v>
      </c>
      <c r="D40" s="8">
        <f>(BilDemBorg!J37/((BilDemBorg!C37+BilDemBorg!B37)/2))*1000</f>
        <v>39.6732788798133</v>
      </c>
      <c r="E40" s="8">
        <f>(BilDemBorg!K37/((BilDemBorg!C37+BilDemBorg!B37)/2))*1000</f>
        <v>46.67444574095683</v>
      </c>
    </row>
    <row r="41" spans="1:5" ht="12.75">
      <c r="A41" t="s">
        <v>92</v>
      </c>
      <c r="B41" s="8">
        <f>(BilDemBorg!F38/((BilDemBorg!C38+BilDemBorg!B38)/2))*1000</f>
        <v>5.958291956305859</v>
      </c>
      <c r="C41" s="8">
        <f>(BilDemBorg!G38/((BilDemBorg!C38+BilDemBorg!B38)/2))*1000</f>
        <v>12.313803376365442</v>
      </c>
      <c r="D41" s="8">
        <f>(BilDemBorg!J38/((BilDemBorg!C38+BilDemBorg!B38)/2))*1000</f>
        <v>37.338629592850054</v>
      </c>
      <c r="E41" s="8">
        <f>(BilDemBorg!K38/((BilDemBorg!C38+BilDemBorg!B38)/2))*1000</f>
        <v>32.57199602780536</v>
      </c>
    </row>
    <row r="42" spans="1:5" ht="12.75">
      <c r="A42" t="s">
        <v>93</v>
      </c>
      <c r="B42" s="8">
        <f>(BilDemBorg!F39/((BilDemBorg!C39+BilDemBorg!B39)/2))*1000</f>
        <v>10.862480990658266</v>
      </c>
      <c r="C42" s="8">
        <f>(BilDemBorg!G39/((BilDemBorg!C39+BilDemBorg!B39)/2))*1000</f>
        <v>13.034977188789918</v>
      </c>
      <c r="D42" s="8">
        <f>(BilDemBorg!J39/((BilDemBorg!C39+BilDemBorg!B39)/2))*1000</f>
        <v>38.2359330871171</v>
      </c>
      <c r="E42" s="8">
        <f>(BilDemBorg!K39/((BilDemBorg!C39+BilDemBorg!B39)/2))*1000</f>
        <v>33.02194221160113</v>
      </c>
    </row>
    <row r="43" spans="1:5" ht="12.75">
      <c r="A43" t="s">
        <v>94</v>
      </c>
      <c r="B43" s="8">
        <f>(BilDemBorg!F40/((BilDemBorg!C40+BilDemBorg!B40)/2))*1000</f>
        <v>7.385524372230428</v>
      </c>
      <c r="C43" s="8">
        <f>(BilDemBorg!G40/((BilDemBorg!C40+BilDemBorg!B40)/2))*1000</f>
        <v>13.562508392641332</v>
      </c>
      <c r="D43" s="8">
        <f>(BilDemBorg!J40/((BilDemBorg!C40+BilDemBorg!B40)/2))*1000</f>
        <v>30.213508795488117</v>
      </c>
      <c r="E43" s="8">
        <f>(BilDemBorg!K40/((BilDemBorg!C40+BilDemBorg!B40)/2))*1000</f>
        <v>22.693702161944405</v>
      </c>
    </row>
    <row r="44" spans="1:5" ht="12.75">
      <c r="A44" t="s">
        <v>95</v>
      </c>
      <c r="B44" s="8">
        <f>(BilDemBorg!F41/((BilDemBorg!C41+BilDemBorg!B41)/2))*1000</f>
        <v>13.029315960912053</v>
      </c>
      <c r="C44" s="8">
        <f>(BilDemBorg!G41/((BilDemBorg!C41+BilDemBorg!B41)/2))*1000</f>
        <v>6.514657980456026</v>
      </c>
      <c r="D44" s="8">
        <f>(BilDemBorg!J41/((BilDemBorg!C41+BilDemBorg!B41)/2))*1000</f>
        <v>65.14657980456026</v>
      </c>
      <c r="E44" s="8">
        <f>(BilDemBorg!K41/((BilDemBorg!C41+BilDemBorg!B41)/2))*1000</f>
        <v>13.029315960912053</v>
      </c>
    </row>
    <row r="45" spans="2:5" ht="12.75">
      <c r="B45" s="8"/>
      <c r="C45" s="8"/>
      <c r="D45" s="8"/>
      <c r="E45" s="8"/>
    </row>
    <row r="46" spans="1:5" ht="12.75">
      <c r="A46" s="4" t="s">
        <v>96</v>
      </c>
      <c r="B46" s="8">
        <f>(BilDemBorg!F43/((BilDemBorg!C43+BilDemBorg!B43)/2))*1000</f>
        <v>7.762901177855086</v>
      </c>
      <c r="C46" s="8">
        <f>(BilDemBorg!G43/((BilDemBorg!C43+BilDemBorg!B43)/2))*1000</f>
        <v>12.800528537952536</v>
      </c>
      <c r="D46" s="8">
        <f>(BilDemBorg!J43/((BilDemBorg!C43+BilDemBorg!B43)/2))*1000</f>
        <v>31.629693097005294</v>
      </c>
      <c r="E46" s="8">
        <f>(BilDemBorg!K43/((BilDemBorg!C43+BilDemBorg!B43)/2))*1000</f>
        <v>29.25540151335281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Vercelli</dc:creator>
  <cp:keywords/>
  <dc:description/>
  <cp:lastModifiedBy>garzoli</cp:lastModifiedBy>
  <cp:lastPrinted>2000-08-30T12:02:30Z</cp:lastPrinted>
  <dcterms:created xsi:type="dcterms:W3CDTF">1999-06-29T08:50:20Z</dcterms:created>
  <dcterms:modified xsi:type="dcterms:W3CDTF">2010-12-30T13:17:02Z</dcterms:modified>
  <cp:category/>
  <cp:version/>
  <cp:contentType/>
  <cp:contentStatus/>
</cp:coreProperties>
</file>